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0" windowWidth="11280" windowHeight="7950" tabRatio="58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44525" iterate="1"/>
</workbook>
</file>

<file path=xl/calcChain.xml><?xml version="1.0" encoding="utf-8"?>
<calcChain xmlns="http://schemas.openxmlformats.org/spreadsheetml/2006/main">
  <c r="C145" i="22" l="1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A782" i="18" l="1"/>
  <c r="B782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A222" i="18"/>
  <c r="B222" i="18"/>
  <c r="A223" i="18"/>
  <c r="B223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206" i="18" l="1"/>
  <c r="B207" i="18"/>
  <c r="A207" i="18"/>
  <c r="B205" i="18"/>
  <c r="A205" i="18"/>
  <c r="B204" i="18"/>
  <c r="A204" i="18"/>
  <c r="B203" i="18"/>
  <c r="A203" i="18"/>
  <c r="B202" i="18"/>
  <c r="A202" i="18"/>
  <c r="B201" i="18"/>
  <c r="A201" i="18"/>
  <c r="B200" i="18"/>
  <c r="A200" i="18"/>
  <c r="B199" i="18"/>
  <c r="A199" i="18"/>
  <c r="B198" i="18"/>
  <c r="A198" i="18"/>
  <c r="B197" i="18"/>
  <c r="A197" i="18"/>
  <c r="B196" i="18"/>
  <c r="A196" i="18"/>
  <c r="B195" i="18"/>
  <c r="A195" i="18"/>
  <c r="B194" i="18"/>
  <c r="A194" i="18"/>
  <c r="B193" i="18"/>
  <c r="A193" i="18"/>
  <c r="B192" i="18"/>
  <c r="A192" i="18"/>
  <c r="B191" i="18"/>
  <c r="A191" i="18"/>
  <c r="B190" i="18"/>
  <c r="A190" i="18"/>
  <c r="B189" i="18"/>
  <c r="A189" i="18"/>
  <c r="B188" i="18"/>
  <c r="A188" i="18"/>
  <c r="B187" i="18"/>
  <c r="A187" i="18"/>
  <c r="B186" i="18"/>
  <c r="A186" i="18"/>
  <c r="B185" i="18"/>
  <c r="A185" i="18"/>
  <c r="B184" i="18"/>
  <c r="A184" i="18"/>
  <c r="B183" i="18"/>
  <c r="A183" i="18"/>
  <c r="B182" i="18"/>
  <c r="A182" i="18"/>
  <c r="B181" i="18"/>
  <c r="A181" i="18"/>
  <c r="B180" i="18"/>
  <c r="A180" i="18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B171" i="18"/>
  <c r="A171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B40" i="18"/>
  <c r="A40" i="18"/>
  <c r="E3" i="20" l="1"/>
  <c r="C10" i="21" l="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 l="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S11" i="21"/>
  <c r="B10" i="21"/>
  <c r="B12" i="21"/>
  <c r="B13" i="21"/>
  <c r="B14" i="21"/>
  <c r="R11" i="21" l="1"/>
  <c r="B5" i="18" l="1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 l="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G13" i="21" l="1"/>
  <c r="T13" i="21" s="1"/>
  <c r="U13" i="21" s="1"/>
  <c r="G12" i="21"/>
  <c r="T12" i="21" s="1"/>
  <c r="U12" i="21" s="1"/>
  <c r="G11" i="21"/>
  <c r="T11" i="21" s="1"/>
  <c r="U11" i="21" s="1"/>
  <c r="G14" i="21"/>
  <c r="T14" i="21" s="1"/>
  <c r="U14" i="21" s="1"/>
  <c r="F13" i="21"/>
  <c r="F11" i="21"/>
  <c r="F14" i="21"/>
  <c r="F12" i="21"/>
  <c r="E2" i="20"/>
  <c r="E3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Q10" i="21"/>
  <c r="H19" i="21" l="1"/>
  <c r="H18" i="21"/>
  <c r="R10" i="21"/>
  <c r="H20" i="21" l="1"/>
  <c r="K19" i="21" s="1"/>
  <c r="K18" i="21" l="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2" authorId="1">
      <text/>
    </comment>
    <comment ref="Q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06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19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<sst xmlns="http://schemas.openxmlformats.org/spreadsheetml/2006/main" count="2180" uniqueCount="1316">
  <si>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</si>
  <si>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</si>
  <si>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</si>
  <si>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</si>
  <si>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</si>
  <si>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</si>
  <si>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</si>
  <si>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</si>
  <si>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</si>
  <si>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</si>
  <si>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</si>
  <si>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</si>
  <si>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</si>
  <si>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</si>
  <si>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</si>
  <si>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</si>
  <si>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</si>
  <si>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</si>
  <si>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</si>
  <si>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</si>
  <si>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</si>
  <si>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</si>
  <si>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</si>
  <si>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</si>
  <si>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</si>
  <si>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</si>
  <si>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</si>
  <si>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</si>
  <si>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</si>
  <si>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</si>
  <si>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</si>
  <si>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</si>
  <si>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</si>
  <si>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</si>
  <si>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</si>
  <si>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</si>
  <si>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</si>
  <si>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</si>
  <si>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</si>
  <si>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</si>
  <si>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</si>
  <si>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</si>
  <si>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</si>
  <si>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</si>
  <si>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</si>
  <si>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</si>
  <si>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</si>
  <si>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</si>
  <si>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</si>
  <si>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</si>
  <si>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</si>
  <si>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</si>
  <si>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</si>
  <si>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</si>
  <si>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</si>
  <si>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</si>
  <si>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</si>
  <si>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</si>
  <si>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</si>
  <si>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</si>
  <si>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</si>
  <si>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</si>
  <si>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</si>
  <si>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</si>
  <si>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</si>
  <si>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</si>
  <si>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</si>
  <si>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</si>
  <si>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</si>
  <si>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</si>
  <si>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</si>
  <si>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</si>
  <si>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</si>
  <si>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</si>
  <si>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</si>
  <si>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</si>
  <si>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</si>
  <si>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</si>
  <si>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</si>
  <si>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</si>
  <si>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</si>
  <si>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</si>
  <si>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</si>
  <si>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</si>
  <si>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</si>
  <si>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</si>
  <si>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</si>
  <si>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</si>
  <si>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</si>
  <si>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</si>
  <si>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</si>
  <si>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</si>
  <si>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</si>
  <si>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</si>
  <si>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</si>
  <si>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</si>
  <si>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</si>
  <si>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</si>
  <si>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</si>
  <si>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</si>
  <si>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</si>
  <si>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</si>
  <si>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</si>
  <si>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</si>
  <si>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</si>
  <si>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</si>
  <si>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</si>
  <si>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</si>
  <si>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</si>
  <si>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</si>
  <si>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</si>
  <si>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</si>
  <si>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</si>
  <si>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</si>
  <si>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</si>
  <si>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</si>
  <si>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</si>
  <si>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</si>
  <si>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</si>
  <si>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</si>
  <si>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</si>
  <si>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</si>
  <si>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</si>
  <si>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</si>
  <si>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</si>
  <si>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</si>
  <si>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</si>
  <si>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</si>
  <si>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</si>
  <si>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</si>
  <si>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</si>
  <si>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</si>
  <si>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</si>
  <si>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</si>
  <si>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</si>
  <si>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</si>
  <si>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</si>
  <si>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</si>
  <si>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</si>
  <si>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</si>
  <si>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</si>
  <si>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</si>
  <si>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</si>
  <si>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</si>
  <si>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</si>
  <si>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</si>
  <si>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</si>
  <si>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</si>
  <si>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</si>
  <si>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</si>
  <si>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</si>
  <si>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</si>
  <si>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</si>
  <si>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</si>
  <si>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</si>
  <si>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</si>
  <si>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</si>
  <si>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</si>
  <si>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</si>
  <si>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</si>
  <si>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</si>
  <si>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</si>
  <si>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</si>
  <si>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</si>
  <si>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</si>
  <si>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</si>
  <si>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</si>
  <si>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</si>
  <si>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</si>
  <si>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</si>
  <si>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</si>
  <si>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</si>
  <si>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</si>
  <si>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</si>
  <si>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</si>
  <si>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</si>
  <si>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</si>
  <si>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</si>
  <si>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</si>
  <si>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</si>
  <si>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</si>
  <si>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</si>
  <si>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</si>
  <si>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</si>
  <si>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</si>
  <si>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</si>
  <si>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</si>
  <si>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</si>
  <si>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</si>
  <si>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</si>
  <si>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</si>
  <si>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</si>
  <si>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</si>
  <si>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</si>
  <si>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</si>
  <si>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</si>
  <si>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</si>
  <si>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</si>
  <si>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</si>
  <si>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</si>
  <si>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</si>
  <si>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</si>
  <si>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</si>
  <si>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</si>
  <si>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</si>
  <si>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</si>
  <si>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</si>
  <si>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</si>
  <si>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</si>
  <si>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</si>
  <si>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</si>
  <si>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</si>
  <si>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</si>
  <si>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</si>
  <si>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</si>
  <si>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</si>
  <si>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</si>
  <si>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</si>
  <si>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</si>
  <si>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</si>
  <si>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</si>
  <si>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</si>
  <si>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</si>
  <si>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</si>
  <si>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</si>
  <si>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</si>
  <si>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</si>
  <si>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</si>
  <si>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</si>
  <si>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</si>
  <si>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</si>
  <si>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</si>
  <si>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</si>
  <si>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</si>
  <si>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</si>
  <si>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</si>
  <si>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</si>
  <si>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</si>
  <si>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</si>
  <si>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</si>
  <si>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</si>
  <si>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</si>
  <si>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</si>
  <si>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</si>
  <si>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</si>
  <si>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</si>
  <si>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</si>
  <si>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</si>
  <si>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</si>
  <si>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</si>
  <si>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</si>
  <si>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</si>
  <si>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</si>
  <si>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</si>
  <si>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</si>
  <si>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</si>
  <si>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</si>
  <si>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</si>
  <si>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</si>
  <si>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</si>
  <si>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</si>
  <si>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</si>
  <si>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</si>
  <si>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</si>
  <si>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</si>
  <si>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</si>
  <si>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</si>
  <si>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</si>
  <si>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</si>
  <si>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</si>
  <si>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</si>
  <si>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</si>
  <si>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</si>
  <si>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</si>
  <si>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</si>
  <si>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</si>
  <si>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</si>
  <si>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</si>
  <si>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</si>
  <si>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</si>
  <si>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</si>
  <si>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</si>
  <si>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</si>
  <si>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</si>
  <si>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</si>
  <si>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</si>
  <si>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</si>
  <si>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</si>
  <si>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</si>
  <si>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</si>
  <si>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</si>
  <si>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</si>
  <si>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</si>
  <si>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</si>
  <si>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</si>
  <si>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</si>
  <si>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</si>
  <si>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</si>
  <si>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</si>
  <si>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</si>
  <si>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</si>
  <si>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</si>
  <si>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</si>
  <si>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</si>
  <si>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</si>
  <si>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</si>
  <si>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</si>
  <si>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</si>
  <si>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</si>
  <si>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</si>
  <si>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</si>
  <si>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</si>
  <si>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</si>
  <si>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</si>
  <si>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</si>
  <si>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</si>
  <si>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</si>
  <si>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</si>
  <si>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</si>
  <si>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</si>
  <si>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</si>
  <si>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</si>
  <si>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</si>
  <si>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</si>
  <si>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</si>
  <si>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</si>
  <si>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</si>
  <si>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</si>
  <si>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</si>
  <si>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</si>
  <si>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</si>
  <si>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</si>
  <si>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</si>
  <si>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</si>
  <si>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</si>
  <si>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</si>
  <si>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</si>
  <si>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</si>
  <si>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</si>
  <si>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</si>
  <si>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</si>
  <si>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</si>
  <si>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</si>
  <si>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</si>
  <si>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</si>
  <si>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</si>
  <si>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</si>
  <si>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</si>
  <si>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</si>
  <si>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</si>
  <si>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</si>
  <si>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</si>
  <si>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</si>
  <si>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</si>
  <si>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</si>
  <si>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</si>
  <si>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</si>
  <si>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</si>
  <si>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</si>
  <si>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</si>
  <si>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</si>
  <si>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</si>
  <si>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</si>
  <si>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</si>
  <si>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</si>
  <si>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</si>
  <si>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</si>
  <si>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</si>
  <si>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</si>
  <si>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</si>
  <si>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</si>
  <si>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</si>
  <si>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</si>
  <si>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</si>
  <si>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</si>
  <si>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</si>
  <si>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</si>
  <si>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</si>
  <si>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</si>
  <si>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</si>
  <si>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</si>
  <si>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</si>
  <si>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</si>
  <si>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</si>
  <si>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</si>
  <si>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</si>
  <si>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</si>
  <si>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</si>
  <si>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</si>
  <si>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</si>
  <si>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</si>
  <si>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</si>
  <si>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</si>
  <si>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</si>
  <si>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</si>
  <si>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</si>
  <si>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</si>
  <si>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</si>
  <si>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</si>
  <si>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</si>
  <si>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</si>
  <si>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</si>
  <si>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</si>
  <si>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</si>
  <si>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</si>
  <si>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</si>
  <si>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</si>
  <si>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</si>
  <si>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</si>
  <si>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</si>
  <si>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</si>
  <si>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</si>
  <si>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</si>
  <si>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</si>
  <si>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</si>
  <si>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</si>
  <si>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</si>
  <si>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</si>
  <si>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</si>
  <si>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</si>
  <si>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</si>
  <si>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</si>
  <si>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</si>
  <si>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</si>
  <si>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</si>
  <si>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</si>
  <si>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</si>
  <si>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</si>
  <si>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</si>
  <si>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</si>
  <si>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</si>
  <si>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</si>
  <si>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</si>
  <si>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</si>
  <si>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</si>
  <si>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</si>
  <si>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</si>
  <si>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</si>
  <si>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</si>
  <si>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</si>
  <si>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</si>
  <si>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</si>
  <si>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</si>
  <si>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</si>
  <si>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</si>
  <si>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</si>
  <si>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</si>
  <si>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</si>
  <si>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</si>
  <si>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</si>
  <si>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</si>
  <si>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</si>
  <si>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</si>
  <si>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</si>
  <si>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</si>
  <si>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</si>
  <si>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</si>
  <si>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</si>
  <si>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</si>
  <si>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</si>
  <si>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</si>
  <si>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</si>
  <si>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</si>
  <si>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</si>
  <si>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</si>
  <si>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</si>
  <si>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</si>
  <si>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</si>
  <si>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</si>
  <si>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</si>
  <si>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</si>
  <si>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</si>
  <si>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</si>
  <si>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</si>
  <si>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</si>
  <si>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</si>
  <si>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</si>
  <si>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</si>
  <si>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</si>
  <si>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</si>
  <si>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</si>
  <si>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</si>
  <si>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</si>
  <si>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</si>
  <si>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</si>
  <si>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</si>
  <si>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</si>
  <si>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</si>
  <si>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</si>
  <si>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</si>
  <si>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</si>
  <si>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</si>
  <si>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</si>
  <si>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</si>
  <si>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</si>
  <si>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</si>
  <si>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</si>
  <si>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</si>
  <si>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</si>
  <si>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</si>
  <si>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</si>
  <si>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</si>
  <si>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</si>
  <si>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</si>
  <si>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</si>
  <si>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</si>
  <si>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</si>
  <si>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</si>
  <si>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</si>
  <si>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</si>
  <si>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</si>
  <si>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</si>
  <si>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</si>
  <si>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</si>
  <si>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</si>
  <si>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</si>
  <si>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</si>
  <si>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</si>
  <si>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</si>
  <si>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</si>
  <si>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</si>
  <si>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</si>
  <si>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</si>
  <si>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</si>
  <si>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</si>
  <si>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</si>
  <si>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</si>
  <si>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</si>
  <si>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</si>
  <si>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</si>
  <si>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</si>
  <si>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</si>
  <si>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</si>
  <si>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</si>
  <si>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</si>
  <si>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</si>
  <si>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</si>
  <si>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</si>
  <si>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</si>
  <si>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</si>
  <si>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</si>
  <si>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</si>
  <si>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</si>
  <si>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</si>
  <si>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</si>
  <si>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</si>
  <si>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</si>
  <si>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</si>
  <si>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</si>
  <si>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</si>
  <si>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</si>
  <si>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</si>
  <si>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</si>
  <si>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</si>
  <si>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</si>
  <si>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</si>
  <si>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</si>
  <si>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</si>
  <si>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</si>
  <si>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</si>
  <si>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</si>
  <si>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</si>
  <si>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</si>
  <si>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</si>
  <si>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</si>
  <si>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</si>
  <si>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</si>
  <si>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</si>
  <si>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</si>
  <si>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</si>
  <si>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</si>
  <si>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</si>
  <si>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</si>
  <si>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</si>
  <si>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</si>
  <si>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</si>
  <si>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</si>
  <si>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</si>
  <si>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</si>
  <si>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</si>
  <si>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</si>
  <si>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</si>
  <si>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</si>
  <si>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</si>
  <si>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</si>
  <si>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</si>
  <si>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Lần thi: 2</t>
  </si>
  <si>
    <t>Học kỳ: 2</t>
  </si>
  <si>
    <t>03 Quang Trung</t>
  </si>
  <si>
    <t>K334/4 Nguyễn Văn Linh</t>
  </si>
  <si>
    <t>137 Nguyễn Văn Linh</t>
  </si>
  <si>
    <t>DANH SÁCH SINH VIÊN ĐÓNG LỆ PHÍ THI LẦN 2 *  NĂM HỌC: 2016-2017</t>
  </si>
  <si>
    <t>1/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</si>
  <si>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</si>
  <si>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</si>
  <si>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</si>
  <si>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</si>
  <si>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</si>
  <si>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</si>
  <si>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</si>
  <si>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</si>
  <si>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</si>
  <si>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</si>
  <si>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</si>
  <si>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</si>
  <si>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</si>
  <si>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</si>
  <si>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</si>
  <si>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</si>
  <si>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</si>
  <si>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</si>
  <si>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</si>
  <si>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</si>
  <si>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</si>
  <si>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</si>
  <si>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</si>
  <si>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</si>
  <si>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</si>
  <si>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</si>
  <si>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</si>
  <si>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</si>
  <si>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</si>
  <si>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</si>
  <si>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</si>
  <si>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</si>
  <si>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</si>
  <si>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</si>
  <si>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</si>
  <si>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</si>
  <si>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</si>
  <si>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</si>
  <si>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</si>
  <si>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</si>
  <si>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</si>
  <si>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</si>
  <si>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</si>
  <si>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</si>
  <si>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</si>
  <si>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</si>
  <si>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</si>
  <si>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</si>
  <si>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</si>
  <si>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</si>
  <si>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</si>
  <si>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</si>
  <si>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</si>
  <si>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</si>
  <si>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</si>
  <si>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</si>
  <si>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</si>
  <si>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</si>
  <si>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</si>
  <si>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</si>
  <si>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</si>
  <si>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</si>
  <si>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</si>
  <si>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</si>
  <si>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</si>
  <si>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</si>
  <si>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</si>
  <si>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</si>
  <si>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</si>
  <si>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</si>
  <si>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</si>
  <si>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</si>
  <si>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</si>
  <si>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</si>
  <si>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</si>
  <si>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</si>
  <si>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</si>
  <si>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</si>
  <si>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</si>
  <si>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</si>
  <si>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</si>
  <si>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</si>
  <si>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</si>
  <si>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</si>
  <si>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</si>
  <si>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</si>
  <si>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</si>
  <si>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</si>
  <si>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</si>
  <si>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</si>
  <si>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</si>
  <si>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</si>
  <si>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</si>
  <si>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</si>
  <si>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</si>
  <si>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</si>
  <si>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</si>
  <si>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</si>
  <si>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</si>
  <si>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</si>
  <si>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</si>
  <si>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</si>
  <si>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</si>
  <si>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</si>
  <si>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</si>
  <si>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</si>
  <si>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</si>
  <si>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</si>
  <si>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</si>
  <si>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</si>
  <si>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</si>
  <si>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</si>
  <si>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</si>
  <si>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</si>
  <si>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</si>
  <si>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</si>
  <si>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</si>
  <si>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</si>
  <si>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</si>
  <si>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</si>
  <si>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</si>
  <si>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</si>
  <si>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</si>
  <si>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</si>
  <si>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</si>
  <si>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</si>
  <si>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</si>
  <si>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</si>
  <si>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</si>
  <si>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</si>
  <si>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</si>
  <si>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</si>
  <si>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</si>
  <si>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</si>
  <si>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</si>
  <si>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</si>
  <si>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</si>
  <si>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</si>
  <si>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</si>
  <si>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</si>
  <si>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</si>
  <si>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</si>
  <si>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</si>
  <si>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</si>
  <si>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</si>
  <si>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</si>
  <si>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</si>
  <si>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</si>
  <si>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</si>
  <si>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</si>
  <si>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</si>
  <si>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</si>
  <si>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</si>
  <si>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</si>
  <si>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</si>
  <si>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</si>
  <si>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</si>
  <si>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</si>
  <si>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</si>
  <si>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</si>
  <si>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</si>
  <si>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</si>
  <si>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</si>
  <si>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</si>
  <si>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</si>
  <si>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</si>
  <si>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</si>
  <si>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</si>
  <si>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</si>
  <si>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</si>
  <si>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</si>
  <si>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</si>
  <si>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</si>
  <si>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</si>
  <si>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</si>
  <si>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</si>
  <si>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</si>
  <si>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</si>
  <si>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</si>
  <si>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</si>
  <si>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</si>
  <si>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</si>
  <si>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</si>
  <si>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</si>
  <si>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</si>
  <si>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</si>
  <si>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</si>
  <si>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</si>
  <si>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</si>
  <si>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</si>
  <si>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</si>
  <si>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</si>
  <si>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</si>
  <si>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</si>
  <si>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</si>
  <si>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</si>
  <si>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</si>
  <si>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</si>
  <si>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</si>
  <si>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</si>
  <si>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</si>
  <si>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</si>
  <si>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</si>
  <si>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</si>
  <si>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</si>
  <si>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</si>
  <si>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</si>
  <si>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</si>
  <si>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</si>
  <si>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</si>
  <si>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</si>
  <si>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</si>
  <si>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</si>
  <si>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</si>
  <si>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</si>
  <si>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</si>
  <si>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</si>
  <si>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</si>
  <si>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</si>
  <si>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</si>
  <si>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</si>
  <si>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</si>
  <si>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</si>
  <si>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</si>
  <si>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</si>
  <si>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</si>
  <si>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</si>
  <si>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</si>
  <si>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</si>
  <si>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</si>
  <si>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</si>
  <si>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</si>
  <si>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</si>
  <si>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</si>
  <si>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</si>
  <si>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</si>
  <si>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</si>
  <si>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</si>
  <si>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</si>
  <si>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</si>
  <si>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</si>
  <si>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</si>
  <si>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</si>
  <si>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</si>
  <si>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</si>
  <si>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</si>
  <si>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</si>
  <si>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</si>
  <si>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</si>
  <si>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</si>
  <si>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</si>
  <si>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</si>
  <si>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</si>
  <si>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</si>
  <si>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</si>
  <si>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</si>
  <si>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</si>
  <si>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</si>
  <si>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</si>
  <si>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</si>
  <si>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</si>
  <si>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</si>
  <si>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</si>
  <si>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</si>
  <si>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</si>
  <si>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</si>
  <si>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</si>
  <si>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</si>
  <si>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</si>
  <si>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</si>
  <si>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</si>
  <si>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</si>
  <si>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</si>
  <si>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</si>
  <si>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</si>
  <si>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</si>
  <si>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</si>
  <si>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</si>
  <si>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</si>
  <si>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</si>
  <si>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</si>
  <si>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</si>
  <si>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</si>
  <si>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</si>
  <si>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</si>
  <si>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</si>
  <si>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</si>
  <si>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</si>
  <si>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</si>
  <si>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</si>
  <si>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</si>
  <si>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</si>
  <si>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</si>
  <si>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</si>
  <si>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</si>
  <si>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</si>
  <si>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</si>
  <si>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</si>
  <si>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</si>
  <si>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</si>
  <si>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</si>
  <si>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</si>
  <si>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</si>
  <si>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</si>
  <si>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</si>
  <si>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</si>
  <si>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</si>
  <si>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</si>
  <si>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</si>
  <si>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</si>
  <si>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</si>
  <si>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</si>
  <si>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</si>
  <si>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</si>
  <si>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</si>
  <si>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</si>
  <si>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</si>
  <si>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</si>
  <si>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</si>
  <si>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</si>
  <si>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</si>
  <si>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</si>
  <si>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</si>
  <si>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</si>
  <si>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</si>
  <si>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</si>
  <si>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</si>
  <si>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</si>
  <si>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</si>
  <si>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</si>
  <si>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</si>
  <si>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</si>
  <si>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</si>
  <si>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</si>
  <si>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</si>
  <si>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</si>
  <si>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</si>
  <si>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</si>
  <si>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</si>
  <si>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</si>
  <si>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</si>
  <si>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</si>
  <si>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</si>
  <si>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</si>
  <si>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</si>
  <si>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</si>
  <si>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</si>
  <si>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</si>
  <si>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</si>
  <si>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</si>
  <si>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</si>
  <si>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</si>
  <si>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</si>
  <si>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</si>
  <si>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</si>
  <si>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</si>
  <si>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</si>
  <si>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</si>
  <si>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</si>
  <si>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</si>
  <si>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</si>
  <si>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</si>
  <si>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</si>
  <si>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</si>
  <si>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</si>
  <si>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</si>
  <si>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</si>
  <si>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</si>
  <si>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</si>
  <si>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</si>
  <si>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</si>
  <si>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</si>
  <si>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</si>
  <si>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</si>
  <si>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</si>
  <si>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</si>
  <si>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</si>
  <si>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</si>
  <si>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</si>
  <si>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</si>
  <si>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</si>
  <si>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</si>
  <si>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</si>
  <si>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</si>
  <si>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</si>
  <si>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</si>
  <si>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</si>
  <si>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</si>
  <si>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</si>
  <si>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</si>
  <si>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</si>
  <si>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</si>
  <si>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</si>
  <si>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</si>
  <si>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</si>
  <si>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</si>
  <si>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</si>
  <si>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</si>
  <si>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</si>
  <si>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</si>
  <si>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</si>
  <si>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</si>
  <si>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</si>
  <si>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</si>
  <si>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</si>
  <si>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</si>
  <si>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</si>
  <si>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</si>
  <si>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</si>
  <si>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</si>
  <si>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</si>
  <si>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</si>
  <si>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</si>
  <si>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</si>
  <si>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</si>
  <si>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</si>
  <si>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</si>
  <si>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</si>
  <si>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</si>
  <si>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</si>
  <si>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</si>
  <si>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</si>
  <si>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</si>
  <si>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</si>
  <si>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</si>
  <si>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</si>
  <si>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</si>
  <si>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</si>
  <si>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</si>
  <si>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</si>
  <si>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</si>
  <si>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</si>
  <si>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</si>
  <si>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</si>
  <si>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</si>
  <si>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</si>
  <si>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</si>
  <si>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</si>
  <si>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</si>
  <si>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</si>
  <si>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</si>
  <si>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</si>
  <si>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</si>
  <si>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</si>
  <si>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</si>
  <si>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</si>
  <si>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</si>
  <si>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</si>
  <si>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</si>
  <si>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</si>
  <si>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</si>
  <si>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</si>
  <si>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</si>
  <si>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</si>
  <si>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</si>
  <si>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</si>
  <si>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</si>
  <si>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</si>
  <si>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</si>
  <si>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</si>
  <si>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</si>
  <si>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</si>
  <si>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</si>
  <si>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</si>
  <si>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</si>
  <si>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</si>
  <si>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</si>
  <si>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</si>
  <si>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</si>
  <si>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</si>
  <si>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</si>
  <si>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</si>
  <si>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</si>
  <si>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</si>
  <si>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</si>
  <si>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</si>
  <si>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</si>
  <si>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</si>
  <si>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</si>
  <si>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</si>
  <si>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</si>
  <si>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</si>
  <si>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</si>
  <si>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</si>
  <si>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</si>
  <si>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</si>
  <si>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</si>
  <si>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</si>
  <si>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</si>
  <si>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</si>
  <si>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</si>
  <si>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</si>
  <si>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</si>
  <si>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</si>
  <si>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</si>
  <si>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</si>
  <si>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</si>
  <si>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</si>
  <si>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</si>
  <si>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</si>
  <si>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</si>
  <si>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</si>
  <si>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</si>
  <si>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</si>
  <si>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</si>
  <si>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</si>
  <si>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</si>
  <si>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</si>
  <si>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</si>
  <si>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</si>
  <si>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</si>
  <si>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</si>
  <si>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</si>
  <si>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</si>
  <si>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</si>
  <si>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</si>
  <si>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</si>
  <si>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</si>
  <si>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</si>
  <si>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</si>
  <si>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</si>
  <si>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</si>
  <si>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</si>
  <si>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</si>
  <si>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</si>
  <si>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</si>
  <si>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</si>
  <si>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</si>
  <si>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</si>
  <si>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</si>
  <si>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</si>
  <si>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</si>
  <si>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</si>
  <si>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</si>
  <si>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</si>
  <si>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</si>
  <si>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</si>
  <si>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</si>
  <si>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</si>
  <si>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</si>
  <si>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</si>
  <si>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</si>
  <si>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</si>
  <si>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</si>
  <si>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</si>
  <si>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</si>
  <si>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</si>
  <si>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</si>
  <si>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</si>
  <si>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</si>
  <si>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</si>
  <si>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</si>
  <si>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</si>
  <si>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</si>
  <si>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</si>
  <si>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</si>
  <si>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</si>
  <si>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</si>
  <si>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</si>
  <si>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</si>
  <si>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</si>
  <si>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</si>
  <si>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</si>
  <si>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</si>
  <si>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</si>
  <si>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</si>
  <si>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</si>
  <si>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</si>
  <si>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</si>
  <si>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</si>
  <si>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</si>
  <si>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</si>
  <si>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</si>
  <si>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</si>
  <si>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</si>
  <si>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</si>
  <si>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</si>
  <si>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</si>
  <si>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</si>
  <si>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</si>
  <si>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</si>
  <si>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</si>
  <si>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</si>
  <si>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</si>
  <si>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</si>
  <si>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</si>
  <si>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</si>
  <si>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</si>
  <si>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</si>
  <si>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</si>
  <si>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</si>
  <si>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</si>
  <si>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THR 201</t>
  </si>
  <si>
    <t>Nhiệt Động Học</t>
  </si>
  <si>
    <t>UIU-IS 301</t>
  </si>
  <si>
    <t>Database</t>
  </si>
  <si>
    <t>UIU-MTH 254</t>
  </si>
  <si>
    <t>Discrete Math &amp; Statistical Applications</t>
  </si>
  <si>
    <t>1001A</t>
  </si>
  <si>
    <t>1001B</t>
  </si>
  <si>
    <t>208/3</t>
  </si>
  <si>
    <t>208/4</t>
  </si>
  <si>
    <t>613/1</t>
  </si>
  <si>
    <t>613/2</t>
  </si>
  <si>
    <t>613/3</t>
  </si>
  <si>
    <t>613/4</t>
  </si>
  <si>
    <t>613/5</t>
  </si>
  <si>
    <t>613/6</t>
  </si>
  <si>
    <t>613/7</t>
  </si>
  <si>
    <t>133/1-A</t>
  </si>
  <si>
    <t>133/2-A</t>
  </si>
  <si>
    <t>131-A</t>
  </si>
  <si>
    <t>109-B</t>
  </si>
  <si>
    <t>110-B</t>
  </si>
  <si>
    <t>201-C</t>
  </si>
  <si>
    <t>501/1-C</t>
  </si>
  <si>
    <t>501/2-C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</si>
  <si>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</si>
  <si>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</si>
  <si>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</si>
  <si>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</si>
  <si>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</si>
  <si>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</si>
  <si>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</si>
  <si>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</si>
  <si>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</si>
  <si>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</si>
  <si>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</si>
  <si>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</si>
  <si>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</si>
  <si>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</si>
  <si>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</si>
  <si>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</si>
  <si>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</si>
  <si>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</si>
  <si>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</si>
  <si>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</si>
  <si>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</si>
  <si>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</si>
  <si>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</si>
  <si>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</si>
  <si>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</si>
  <si>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</si>
  <si>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ENG</t>
  </si>
  <si>
    <t>ENG 335</t>
  </si>
  <si>
    <t>Anh Văn Chuyên Ngành Kiến Trúc</t>
  </si>
  <si>
    <t>SL Phòng:</t>
  </si>
  <si>
    <t xml:space="preserve">  Phan Thanh Tâm</t>
  </si>
  <si>
    <t>DANH SÁCH SINH VIÊN DỰ THI KTHP * NH: 2019-2020</t>
  </si>
  <si>
    <t>TỔNG</t>
  </si>
  <si>
    <t>TN</t>
  </si>
  <si>
    <t>TL</t>
  </si>
  <si>
    <t>SỐ MÁY</t>
  </si>
  <si>
    <t>DUNG LƯỢNG</t>
  </si>
  <si>
    <t xml:space="preserve">      LẬP BẢNG                 GIÁM THỊ           GIÁM KHẢO 1            GIÁM KHẢO 2                   TRUNG TÂM KHẢO THÍ</t>
  </si>
  <si>
    <t>Hè</t>
  </si>
  <si>
    <t>Huỳnh Thị Ngọc</t>
  </si>
  <si>
    <t>Dương</t>
  </si>
  <si>
    <t>CS 466 SA</t>
  </si>
  <si>
    <t>Lê Xuân</t>
  </si>
  <si>
    <t>Hiếu</t>
  </si>
  <si>
    <t>Nguyễn Đăng</t>
  </si>
  <si>
    <t>Hoàng</t>
  </si>
  <si>
    <t>Nguyễn Thanh</t>
  </si>
  <si>
    <t>Hồng</t>
  </si>
  <si>
    <t>Bùi Gia</t>
  </si>
  <si>
    <t>Hưng</t>
  </si>
  <si>
    <t>Đinh Văn</t>
  </si>
  <si>
    <t>Huy</t>
  </si>
  <si>
    <t>Nguyễn Văn</t>
  </si>
  <si>
    <t>Trương Đình</t>
  </si>
  <si>
    <t>Khang</t>
  </si>
  <si>
    <t>Lê Đăng</t>
  </si>
  <si>
    <t>Khoa</t>
  </si>
  <si>
    <t>Nguyễn Hồ Anh</t>
  </si>
  <si>
    <t>Đặng Nguyễn Nhật</t>
  </si>
  <si>
    <t>Minh</t>
  </si>
  <si>
    <t>Vũ Hoàng</t>
  </si>
  <si>
    <t>Nam</t>
  </si>
  <si>
    <t>Phan Thùy</t>
  </si>
  <si>
    <t>Ngân</t>
  </si>
  <si>
    <t>Võ Hoàng Bảo</t>
  </si>
  <si>
    <t>Nguyên</t>
  </si>
  <si>
    <t>Nguyễn Thế</t>
  </si>
  <si>
    <t>Pháp</t>
  </si>
  <si>
    <t>Trần Ngọc</t>
  </si>
  <si>
    <t>Phong</t>
  </si>
  <si>
    <t>Nguyễn Lê Minh</t>
  </si>
  <si>
    <t>Quân</t>
  </si>
  <si>
    <t>Dương Ngọc</t>
  </si>
  <si>
    <t>Quang</t>
  </si>
  <si>
    <t>Nguyễn Hồng</t>
  </si>
  <si>
    <t>Sơn</t>
  </si>
  <si>
    <t>Đặng Hồng</t>
  </si>
  <si>
    <t>Phan Thị An</t>
  </si>
  <si>
    <t>Thiên</t>
  </si>
  <si>
    <t>Trần Đình</t>
  </si>
  <si>
    <t>Thiện</t>
  </si>
  <si>
    <t>Nguyễn Văn Phú</t>
  </si>
  <si>
    <t>Nguyễn Thị Minh</t>
  </si>
  <si>
    <t>Thư</t>
  </si>
  <si>
    <t>Ngô Khắc</t>
  </si>
  <si>
    <t>Tiến</t>
  </si>
  <si>
    <t>Huỳnh Phạm Ánh</t>
  </si>
  <si>
    <t>Tuyết</t>
  </si>
  <si>
    <t>Trần Hoàng</t>
  </si>
  <si>
    <t>Việt</t>
  </si>
  <si>
    <t>K23ADH</t>
  </si>
  <si>
    <t>K23CMU-TPM</t>
  </si>
  <si>
    <t>K23TMT</t>
  </si>
  <si>
    <t>K22TMT</t>
  </si>
  <si>
    <t>K24CMU-TPM</t>
  </si>
  <si>
    <t>K22ADH</t>
  </si>
  <si>
    <t>609-90-27-1-1-8-1</t>
  </si>
  <si>
    <t>609</t>
  </si>
  <si>
    <t>KHỐI LỚP: CS 466(SA)</t>
  </si>
  <si>
    <t>90</t>
  </si>
  <si>
    <t>MÔN : Perl &amp; Python * MÃ MÔN :  CS 466</t>
  </si>
  <si>
    <t>Thời gian:18h00 - Ngày 03/10/2020 - Phòng: 609 - cơ sở:  03 Quang Trung</t>
  </si>
  <si>
    <t/>
  </si>
  <si>
    <t>18h00 - Ngày 03/10/2020 - Phòng: 609</t>
  </si>
  <si>
    <t>1/8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</si>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</sst>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42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1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56" fillId="0" borderId="9" xfId="134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5" fillId="0" borderId="3" xfId="122" applyFont="1" applyFill="1" applyBorder="1" applyAlignment="1">
      <alignment horizontal="center" vertical="center" wrapText="1"/>
    </xf>
    <xf numFmtId="0" fontId="5" fillId="0" borderId="3" xfId="122" applyFont="1" applyFill="1" applyBorder="1" applyAlignment="1">
      <alignment horizontal="center" vertic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27" xfId="122" applyFont="1" applyFill="1" applyBorder="1" applyAlignment="1">
      <alignment horizontal="center" vertical="center"/>
    </xf>
    <xf numFmtId="0" fontId="56" fillId="0" borderId="2" xfId="122" applyFont="1" applyFill="1" applyBorder="1" applyAlignment="1">
      <alignment horizontal="center" vertical="center"/>
    </xf>
    <xf numFmtId="0" fontId="56" fillId="0" borderId="28" xfId="122" applyFont="1" applyFill="1" applyBorder="1" applyAlignment="1">
      <alignment horizontal="center" vertic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5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R45"/>
  <sheetViews>
    <sheetView tabSelected="1" topLeftCell="B1" workbookViewId="0">
      <pane ySplit="7" topLeftCell="A39" activePane="bottomLeft" state="frozen"/>
      <selection activeCell="L13" sqref="L13"/>
      <selection pane="bottomLeft" activeCell="F44" sqref="F44"/>
    </sheetView>
  </sheetViews>
  <sheetFormatPr defaultRowHeight="15"/>
  <cols>
    <col min="1" max="1" width="5.5703125" hidden="1" customWidth="1"/>
    <col min="2" max="2" width="3.28515625" customWidth="1"/>
    <col min="3" max="3" width="9.5703125" customWidth="1"/>
    <col min="4" max="4" width="16.85546875" customWidth="1"/>
    <col min="5" max="5" width="7.7109375" customWidth="1"/>
    <col min="6" max="6" width="9.140625" customWidth="1"/>
    <col min="7" max="7" width="9.28515625" customWidth="1"/>
    <col min="8" max="8" width="4.5703125" customWidth="1"/>
    <col min="9" max="9" width="6.7109375" customWidth="1"/>
    <col min="10" max="10" width="7.140625" customWidth="1"/>
    <col min="11" max="12" width="3.7109375" customWidth="1"/>
    <col min="13" max="13" width="5.42578125" customWidth="1"/>
    <col min="14" max="14" width="8.5703125" customWidth="1"/>
    <col min="15" max="15" width="6" customWidth="1"/>
    <col min="16" max="16" width="0.85546875" customWidth="1"/>
    <col min="17" max="17" width="2.7109375" customWidth="1"/>
    <col min="18" max="18" width="9.140625" hidden="1" customWidth="1"/>
  </cols>
  <sheetData>
    <row r="1" spans="1:18" s="1" customFormat="1" ht="14.25" customHeight="1">
      <c r="C1" s="164" t="s">
        <v>7</v>
      </c>
      <c r="D1" s="164"/>
      <c r="E1" s="167" t="s">
        <v>1241</v>
      </c>
      <c r="F1" s="167"/>
      <c r="G1" s="167"/>
      <c r="H1" s="167"/>
      <c r="I1" s="167"/>
      <c r="J1" s="167"/>
      <c r="K1" s="167"/>
      <c r="L1" s="167"/>
      <c r="M1" s="167"/>
      <c r="N1" s="167"/>
      <c r="O1" s="131" t="s">
        <v>1306</v>
      </c>
    </row>
    <row r="2" spans="1:18" s="1" customFormat="1">
      <c r="C2" s="164" t="s">
        <v>8</v>
      </c>
      <c r="D2" s="164"/>
      <c r="E2" s="2" t="s">
        <v>1307</v>
      </c>
      <c r="F2" s="164" t="s">
        <v>1308</v>
      </c>
      <c r="G2" s="164"/>
      <c r="H2" s="164"/>
      <c r="I2" s="164"/>
      <c r="J2" s="164"/>
      <c r="K2" s="164"/>
      <c r="L2" s="164"/>
      <c r="M2" s="164"/>
      <c r="N2" s="164"/>
      <c r="O2" s="3" t="s">
        <v>9</v>
      </c>
      <c r="P2" s="4" t="s">
        <v>10</v>
      </c>
      <c r="Q2" s="4">
        <v>2</v>
      </c>
    </row>
    <row r="3" spans="1:18" s="5" customFormat="1" ht="18.75" customHeight="1">
      <c r="C3" s="6" t="s">
        <v>1309</v>
      </c>
      <c r="D3" s="165" t="s">
        <v>1310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3" t="s">
        <v>11</v>
      </c>
      <c r="P3" s="3" t="s">
        <v>10</v>
      </c>
      <c r="Q3" s="3" t="s">
        <v>1248</v>
      </c>
    </row>
    <row r="4" spans="1:18" s="5" customFormat="1" ht="18.75" customHeight="1">
      <c r="B4" s="166" t="s">
        <v>1311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3" t="s">
        <v>12</v>
      </c>
      <c r="P4" s="3" t="s">
        <v>10</v>
      </c>
      <c r="Q4" s="3">
        <v>1</v>
      </c>
    </row>
    <row r="5" spans="1:18" ht="9" customHeight="1"/>
    <row r="6" spans="1:18" ht="15" customHeight="1">
      <c r="B6" s="172" t="s">
        <v>0</v>
      </c>
      <c r="C6" s="171" t="s">
        <v>13</v>
      </c>
      <c r="D6" s="173" t="s">
        <v>3</v>
      </c>
      <c r="E6" s="174" t="s">
        <v>4</v>
      </c>
      <c r="F6" s="171" t="s">
        <v>19</v>
      </c>
      <c r="G6" s="171" t="s">
        <v>20</v>
      </c>
      <c r="H6" s="175" t="s">
        <v>1245</v>
      </c>
      <c r="I6" s="175" t="s">
        <v>1246</v>
      </c>
      <c r="J6" s="171" t="s">
        <v>14</v>
      </c>
      <c r="K6" s="186" t="s">
        <v>6</v>
      </c>
      <c r="L6" s="187"/>
      <c r="M6" s="187"/>
      <c r="N6" s="188"/>
      <c r="O6" s="177" t="s">
        <v>15</v>
      </c>
      <c r="P6" s="178"/>
      <c r="Q6" s="179"/>
    </row>
    <row r="7" spans="1:18" ht="27" customHeight="1">
      <c r="B7" s="172"/>
      <c r="C7" s="172"/>
      <c r="D7" s="173"/>
      <c r="E7" s="174"/>
      <c r="F7" s="172"/>
      <c r="G7" s="172"/>
      <c r="H7" s="176"/>
      <c r="I7" s="176"/>
      <c r="J7" s="172"/>
      <c r="K7" s="7" t="s">
        <v>1243</v>
      </c>
      <c r="L7" s="7" t="s">
        <v>1244</v>
      </c>
      <c r="M7" s="163" t="s">
        <v>1242</v>
      </c>
      <c r="N7" s="163" t="s">
        <v>17</v>
      </c>
      <c r="O7" s="180"/>
      <c r="P7" s="181"/>
      <c r="Q7" s="182"/>
    </row>
    <row r="8" spans="1:18" ht="20.100000000000001" customHeight="1">
      <c r="A8">
        <v>1</v>
      </c>
      <c r="B8" s="8">
        <v>1</v>
      </c>
      <c r="C8" s="32">
        <v>2320118223</v>
      </c>
      <c r="D8" s="9" t="s">
        <v>1249</v>
      </c>
      <c r="E8" s="10" t="s">
        <v>1250</v>
      </c>
      <c r="F8" s="35" t="s">
        <v>1251</v>
      </c>
      <c r="G8" s="35" t="s">
        <v>1300</v>
      </c>
      <c r="H8" s="11"/>
      <c r="I8" s="11"/>
      <c r="J8" s="11"/>
      <c r="K8" s="12"/>
      <c r="L8" s="12"/>
      <c r="M8" s="12"/>
      <c r="N8" s="12"/>
      <c r="O8" s="183" t="s">
        <v>1312</v>
      </c>
      <c r="P8" s="184"/>
      <c r="Q8" s="185"/>
      <c r="R8" t="s">
        <v>1313</v>
      </c>
    </row>
    <row r="9" spans="1:18" ht="20.100000000000001" customHeight="1">
      <c r="A9">
        <v>2</v>
      </c>
      <c r="B9" s="8">
        <v>2</v>
      </c>
      <c r="C9" s="32">
        <v>23214311499</v>
      </c>
      <c r="D9" s="9" t="s">
        <v>1252</v>
      </c>
      <c r="E9" s="10" t="s">
        <v>1253</v>
      </c>
      <c r="F9" s="35" t="s">
        <v>1251</v>
      </c>
      <c r="G9" s="35" t="s">
        <v>1300</v>
      </c>
      <c r="H9" s="11"/>
      <c r="I9" s="11"/>
      <c r="J9" s="11"/>
      <c r="K9" s="12"/>
      <c r="L9" s="12"/>
      <c r="M9" s="12"/>
      <c r="N9" s="12"/>
      <c r="O9" s="168" t="s">
        <v>1312</v>
      </c>
      <c r="P9" s="169"/>
      <c r="Q9" s="170"/>
      <c r="R9" t="s">
        <v>1313</v>
      </c>
    </row>
    <row r="10" spans="1:18" ht="20.100000000000001" customHeight="1">
      <c r="A10">
        <v>3</v>
      </c>
      <c r="B10" s="8">
        <v>3</v>
      </c>
      <c r="C10" s="32">
        <v>2321129624</v>
      </c>
      <c r="D10" s="9" t="s">
        <v>1254</v>
      </c>
      <c r="E10" s="10" t="s">
        <v>1255</v>
      </c>
      <c r="F10" s="35" t="s">
        <v>1251</v>
      </c>
      <c r="G10" s="35" t="s">
        <v>1301</v>
      </c>
      <c r="H10" s="11"/>
      <c r="I10" s="11"/>
      <c r="J10" s="11"/>
      <c r="K10" s="12"/>
      <c r="L10" s="12"/>
      <c r="M10" s="12"/>
      <c r="N10" s="12"/>
      <c r="O10" s="168" t="s">
        <v>1312</v>
      </c>
      <c r="P10" s="169"/>
      <c r="Q10" s="170"/>
      <c r="R10" t="s">
        <v>1313</v>
      </c>
    </row>
    <row r="11" spans="1:18" ht="20.100000000000001" customHeight="1">
      <c r="A11">
        <v>4</v>
      </c>
      <c r="B11" s="8">
        <v>4</v>
      </c>
      <c r="C11" s="32">
        <v>2321113755</v>
      </c>
      <c r="D11" s="9" t="s">
        <v>1256</v>
      </c>
      <c r="E11" s="10" t="s">
        <v>1257</v>
      </c>
      <c r="F11" s="35" t="s">
        <v>1251</v>
      </c>
      <c r="G11" s="35" t="s">
        <v>1302</v>
      </c>
      <c r="H11" s="11"/>
      <c r="I11" s="11"/>
      <c r="J11" s="11"/>
      <c r="K11" s="12"/>
      <c r="L11" s="12"/>
      <c r="M11" s="12"/>
      <c r="N11" s="12"/>
      <c r="O11" s="168" t="s">
        <v>1312</v>
      </c>
      <c r="P11" s="169"/>
      <c r="Q11" s="170"/>
      <c r="R11" t="s">
        <v>1313</v>
      </c>
    </row>
    <row r="12" spans="1:18" ht="20.100000000000001" customHeight="1">
      <c r="A12">
        <v>5</v>
      </c>
      <c r="B12" s="8">
        <v>5</v>
      </c>
      <c r="C12" s="32">
        <v>2221118711</v>
      </c>
      <c r="D12" s="9" t="s">
        <v>1258</v>
      </c>
      <c r="E12" s="10" t="s">
        <v>1259</v>
      </c>
      <c r="F12" s="35" t="s">
        <v>1251</v>
      </c>
      <c r="G12" s="35" t="s">
        <v>1303</v>
      </c>
      <c r="H12" s="11"/>
      <c r="I12" s="11"/>
      <c r="J12" s="11"/>
      <c r="K12" s="12"/>
      <c r="L12" s="12"/>
      <c r="M12" s="12"/>
      <c r="N12" s="12"/>
      <c r="O12" s="168" t="s">
        <v>1312</v>
      </c>
      <c r="P12" s="169"/>
      <c r="Q12" s="170"/>
      <c r="R12" t="s">
        <v>1313</v>
      </c>
    </row>
    <row r="13" spans="1:18" ht="20.100000000000001" customHeight="1">
      <c r="A13">
        <v>6</v>
      </c>
      <c r="B13" s="8">
        <v>6</v>
      </c>
      <c r="C13" s="32">
        <v>2321115322</v>
      </c>
      <c r="D13" s="9" t="s">
        <v>1260</v>
      </c>
      <c r="E13" s="10" t="s">
        <v>1261</v>
      </c>
      <c r="F13" s="35" t="s">
        <v>1251</v>
      </c>
      <c r="G13" s="35" t="s">
        <v>1302</v>
      </c>
      <c r="H13" s="11"/>
      <c r="I13" s="11"/>
      <c r="J13" s="11"/>
      <c r="K13" s="12"/>
      <c r="L13" s="12"/>
      <c r="M13" s="12"/>
      <c r="N13" s="12"/>
      <c r="O13" s="168" t="s">
        <v>1312</v>
      </c>
      <c r="P13" s="169"/>
      <c r="Q13" s="170"/>
      <c r="R13" t="s">
        <v>1313</v>
      </c>
    </row>
    <row r="14" spans="1:18" ht="20.100000000000001" customHeight="1">
      <c r="A14">
        <v>7</v>
      </c>
      <c r="B14" s="8">
        <v>7</v>
      </c>
      <c r="C14" s="32">
        <v>2321123776</v>
      </c>
      <c r="D14" s="9" t="s">
        <v>1262</v>
      </c>
      <c r="E14" s="10" t="s">
        <v>1261</v>
      </c>
      <c r="F14" s="35" t="s">
        <v>1251</v>
      </c>
      <c r="G14" s="35" t="s">
        <v>1301</v>
      </c>
      <c r="H14" s="11"/>
      <c r="I14" s="11"/>
      <c r="J14" s="11"/>
      <c r="K14" s="12"/>
      <c r="L14" s="12"/>
      <c r="M14" s="12"/>
      <c r="N14" s="12"/>
      <c r="O14" s="168" t="s">
        <v>1312</v>
      </c>
      <c r="P14" s="169"/>
      <c r="Q14" s="170"/>
      <c r="R14" t="s">
        <v>1313</v>
      </c>
    </row>
    <row r="15" spans="1:18" ht="20.100000000000001" customHeight="1">
      <c r="A15">
        <v>8</v>
      </c>
      <c r="B15" s="8">
        <v>8</v>
      </c>
      <c r="C15" s="32">
        <v>2321432762</v>
      </c>
      <c r="D15" s="9" t="s">
        <v>1263</v>
      </c>
      <c r="E15" s="10" t="s">
        <v>1264</v>
      </c>
      <c r="F15" s="35" t="s">
        <v>1251</v>
      </c>
      <c r="G15" s="35" t="s">
        <v>1300</v>
      </c>
      <c r="H15" s="11"/>
      <c r="I15" s="11"/>
      <c r="J15" s="11"/>
      <c r="K15" s="12"/>
      <c r="L15" s="12"/>
      <c r="M15" s="12"/>
      <c r="N15" s="12"/>
      <c r="O15" s="168" t="s">
        <v>1312</v>
      </c>
      <c r="P15" s="169"/>
      <c r="Q15" s="170"/>
      <c r="R15" t="s">
        <v>1313</v>
      </c>
    </row>
    <row r="16" spans="1:18" ht="20.100000000000001" customHeight="1">
      <c r="A16">
        <v>9</v>
      </c>
      <c r="B16" s="8">
        <v>9</v>
      </c>
      <c r="C16" s="32">
        <v>2321123201</v>
      </c>
      <c r="D16" s="9" t="s">
        <v>1265</v>
      </c>
      <c r="E16" s="10" t="s">
        <v>1266</v>
      </c>
      <c r="F16" s="35" t="s">
        <v>1251</v>
      </c>
      <c r="G16" s="35" t="s">
        <v>1301</v>
      </c>
      <c r="H16" s="11"/>
      <c r="I16" s="11"/>
      <c r="J16" s="11"/>
      <c r="K16" s="12"/>
      <c r="L16" s="12"/>
      <c r="M16" s="12"/>
      <c r="N16" s="12"/>
      <c r="O16" s="168" t="s">
        <v>1312</v>
      </c>
      <c r="P16" s="169"/>
      <c r="Q16" s="170"/>
      <c r="R16" t="s">
        <v>1313</v>
      </c>
    </row>
    <row r="17" spans="1:18" ht="20.100000000000001" customHeight="1">
      <c r="A17">
        <v>10</v>
      </c>
      <c r="B17" s="8">
        <v>10</v>
      </c>
      <c r="C17" s="32">
        <v>24211210664</v>
      </c>
      <c r="D17" s="9" t="s">
        <v>1267</v>
      </c>
      <c r="E17" s="10" t="s">
        <v>1266</v>
      </c>
      <c r="F17" s="35" t="s">
        <v>1251</v>
      </c>
      <c r="G17" s="35" t="s">
        <v>1304</v>
      </c>
      <c r="H17" s="11"/>
      <c r="I17" s="11"/>
      <c r="J17" s="11"/>
      <c r="K17" s="12"/>
      <c r="L17" s="12"/>
      <c r="M17" s="12"/>
      <c r="N17" s="12"/>
      <c r="O17" s="168" t="s">
        <v>1312</v>
      </c>
      <c r="P17" s="169"/>
      <c r="Q17" s="170"/>
      <c r="R17" t="s">
        <v>1313</v>
      </c>
    </row>
    <row r="18" spans="1:18" ht="20.100000000000001" customHeight="1">
      <c r="A18">
        <v>11</v>
      </c>
      <c r="B18" s="8">
        <v>11</v>
      </c>
      <c r="C18" s="32">
        <v>2321124135</v>
      </c>
      <c r="D18" s="9" t="s">
        <v>1268</v>
      </c>
      <c r="E18" s="10" t="s">
        <v>1269</v>
      </c>
      <c r="F18" s="35" t="s">
        <v>1251</v>
      </c>
      <c r="G18" s="35" t="s">
        <v>1301</v>
      </c>
      <c r="H18" s="11"/>
      <c r="I18" s="11"/>
      <c r="J18" s="11"/>
      <c r="K18" s="12"/>
      <c r="L18" s="12"/>
      <c r="M18" s="12"/>
      <c r="N18" s="12"/>
      <c r="O18" s="168" t="s">
        <v>1312</v>
      </c>
      <c r="P18" s="169"/>
      <c r="Q18" s="170"/>
      <c r="R18" t="s">
        <v>1313</v>
      </c>
    </row>
    <row r="19" spans="1:18" ht="20.100000000000001" customHeight="1">
      <c r="A19">
        <v>12</v>
      </c>
      <c r="B19" s="8">
        <v>12</v>
      </c>
      <c r="C19" s="32">
        <v>2321118205</v>
      </c>
      <c r="D19" s="9" t="s">
        <v>1270</v>
      </c>
      <c r="E19" s="10" t="s">
        <v>1271</v>
      </c>
      <c r="F19" s="35" t="s">
        <v>1251</v>
      </c>
      <c r="G19" s="35" t="s">
        <v>1302</v>
      </c>
      <c r="H19" s="11"/>
      <c r="I19" s="11"/>
      <c r="J19" s="11"/>
      <c r="K19" s="12"/>
      <c r="L19" s="12"/>
      <c r="M19" s="12"/>
      <c r="N19" s="12"/>
      <c r="O19" s="168" t="s">
        <v>1312</v>
      </c>
      <c r="P19" s="169"/>
      <c r="Q19" s="170"/>
      <c r="R19" t="s">
        <v>1313</v>
      </c>
    </row>
    <row r="20" spans="1:18" ht="20.100000000000001" customHeight="1">
      <c r="A20">
        <v>13</v>
      </c>
      <c r="B20" s="8">
        <v>13</v>
      </c>
      <c r="C20" s="32">
        <v>2320119611</v>
      </c>
      <c r="D20" s="9" t="s">
        <v>1272</v>
      </c>
      <c r="E20" s="10" t="s">
        <v>1273</v>
      </c>
      <c r="F20" s="35" t="s">
        <v>1251</v>
      </c>
      <c r="G20" s="35" t="s">
        <v>1301</v>
      </c>
      <c r="H20" s="11"/>
      <c r="I20" s="11"/>
      <c r="J20" s="11"/>
      <c r="K20" s="12"/>
      <c r="L20" s="12"/>
      <c r="M20" s="12"/>
      <c r="N20" s="12"/>
      <c r="O20" s="168" t="s">
        <v>1312</v>
      </c>
      <c r="P20" s="169"/>
      <c r="Q20" s="170"/>
      <c r="R20" t="s">
        <v>1313</v>
      </c>
    </row>
    <row r="21" spans="1:18" ht="20.100000000000001" customHeight="1">
      <c r="A21">
        <v>14</v>
      </c>
      <c r="B21" s="8">
        <v>14</v>
      </c>
      <c r="C21" s="32">
        <v>2221433672</v>
      </c>
      <c r="D21" s="9" t="s">
        <v>1274</v>
      </c>
      <c r="E21" s="10" t="s">
        <v>1275</v>
      </c>
      <c r="F21" s="35" t="s">
        <v>1251</v>
      </c>
      <c r="G21" s="35" t="s">
        <v>1305</v>
      </c>
      <c r="H21" s="11"/>
      <c r="I21" s="11"/>
      <c r="J21" s="11"/>
      <c r="K21" s="12"/>
      <c r="L21" s="12"/>
      <c r="M21" s="12"/>
      <c r="N21" s="12"/>
      <c r="O21" s="168" t="s">
        <v>1312</v>
      </c>
      <c r="P21" s="169"/>
      <c r="Q21" s="170"/>
      <c r="R21" t="s">
        <v>1313</v>
      </c>
    </row>
    <row r="22" spans="1:18" ht="20.100000000000001" customHeight="1">
      <c r="A22">
        <v>15</v>
      </c>
      <c r="B22" s="8">
        <v>15</v>
      </c>
      <c r="C22" s="32">
        <v>2321124137</v>
      </c>
      <c r="D22" s="9" t="s">
        <v>1276</v>
      </c>
      <c r="E22" s="10" t="s">
        <v>1277</v>
      </c>
      <c r="F22" s="35" t="s">
        <v>1251</v>
      </c>
      <c r="G22" s="35" t="s">
        <v>1301</v>
      </c>
      <c r="H22" s="11"/>
      <c r="I22" s="11"/>
      <c r="J22" s="11"/>
      <c r="K22" s="12"/>
      <c r="L22" s="12"/>
      <c r="M22" s="12"/>
      <c r="N22" s="12"/>
      <c r="O22" s="168" t="s">
        <v>1312</v>
      </c>
      <c r="P22" s="169"/>
      <c r="Q22" s="170"/>
      <c r="R22" t="s">
        <v>1313</v>
      </c>
    </row>
    <row r="23" spans="1:18" ht="20.100000000000001" customHeight="1">
      <c r="A23">
        <v>16</v>
      </c>
      <c r="B23" s="8">
        <v>16</v>
      </c>
      <c r="C23" s="32">
        <v>2321118087</v>
      </c>
      <c r="D23" s="9" t="s">
        <v>1278</v>
      </c>
      <c r="E23" s="10" t="s">
        <v>1279</v>
      </c>
      <c r="F23" s="35" t="s">
        <v>1251</v>
      </c>
      <c r="G23" s="35" t="s">
        <v>1301</v>
      </c>
      <c r="H23" s="11"/>
      <c r="I23" s="11"/>
      <c r="J23" s="11"/>
      <c r="K23" s="12"/>
      <c r="L23" s="12"/>
      <c r="M23" s="12"/>
      <c r="N23" s="12"/>
      <c r="O23" s="168" t="s">
        <v>1312</v>
      </c>
      <c r="P23" s="169"/>
      <c r="Q23" s="170"/>
      <c r="R23" t="s">
        <v>1313</v>
      </c>
    </row>
    <row r="24" spans="1:18" ht="20.100000000000001" customHeight="1">
      <c r="A24">
        <v>17</v>
      </c>
      <c r="B24" s="8">
        <v>17</v>
      </c>
      <c r="C24" s="32">
        <v>2221113498</v>
      </c>
      <c r="D24" s="9" t="s">
        <v>1280</v>
      </c>
      <c r="E24" s="10" t="s">
        <v>1281</v>
      </c>
      <c r="F24" s="35" t="s">
        <v>1251</v>
      </c>
      <c r="G24" s="35" t="s">
        <v>1300</v>
      </c>
      <c r="H24" s="11"/>
      <c r="I24" s="11"/>
      <c r="J24" s="11"/>
      <c r="K24" s="12"/>
      <c r="L24" s="12"/>
      <c r="M24" s="12"/>
      <c r="N24" s="12"/>
      <c r="O24" s="168" t="s">
        <v>1312</v>
      </c>
      <c r="P24" s="169"/>
      <c r="Q24" s="170"/>
      <c r="R24" t="s">
        <v>1313</v>
      </c>
    </row>
    <row r="25" spans="1:18" ht="20.100000000000001" customHeight="1">
      <c r="A25">
        <v>18</v>
      </c>
      <c r="B25" s="8">
        <v>18</v>
      </c>
      <c r="C25" s="32">
        <v>23211210010</v>
      </c>
      <c r="D25" s="9" t="s">
        <v>1282</v>
      </c>
      <c r="E25" s="10" t="s">
        <v>1283</v>
      </c>
      <c r="F25" s="35" t="s">
        <v>1251</v>
      </c>
      <c r="G25" s="35" t="s">
        <v>1301</v>
      </c>
      <c r="H25" s="11"/>
      <c r="I25" s="11"/>
      <c r="J25" s="11"/>
      <c r="K25" s="12"/>
      <c r="L25" s="12"/>
      <c r="M25" s="12"/>
      <c r="N25" s="12"/>
      <c r="O25" s="168" t="s">
        <v>1312</v>
      </c>
      <c r="P25" s="169"/>
      <c r="Q25" s="170"/>
      <c r="R25" t="s">
        <v>1313</v>
      </c>
    </row>
    <row r="26" spans="1:18" ht="20.100000000000001" customHeight="1">
      <c r="A26">
        <v>19</v>
      </c>
      <c r="B26" s="8">
        <v>19</v>
      </c>
      <c r="C26" s="32">
        <v>2321663449</v>
      </c>
      <c r="D26" s="9" t="s">
        <v>1284</v>
      </c>
      <c r="E26" s="10" t="s">
        <v>1285</v>
      </c>
      <c r="F26" s="35" t="s">
        <v>1251</v>
      </c>
      <c r="G26" s="35" t="s">
        <v>1301</v>
      </c>
      <c r="H26" s="11"/>
      <c r="I26" s="11"/>
      <c r="J26" s="11"/>
      <c r="K26" s="12"/>
      <c r="L26" s="12"/>
      <c r="M26" s="12"/>
      <c r="N26" s="12"/>
      <c r="O26" s="168" t="s">
        <v>1312</v>
      </c>
      <c r="P26" s="169"/>
      <c r="Q26" s="170"/>
      <c r="R26" t="s">
        <v>1313</v>
      </c>
    </row>
    <row r="27" spans="1:18" ht="20.100000000000001" customHeight="1">
      <c r="A27">
        <v>20</v>
      </c>
      <c r="B27" s="8">
        <v>20</v>
      </c>
      <c r="C27" s="32">
        <v>2321711383</v>
      </c>
      <c r="D27" s="9" t="s">
        <v>1286</v>
      </c>
      <c r="E27" s="10" t="s">
        <v>1285</v>
      </c>
      <c r="F27" s="35" t="s">
        <v>1251</v>
      </c>
      <c r="G27" s="35" t="s">
        <v>1301</v>
      </c>
      <c r="H27" s="11"/>
      <c r="I27" s="11"/>
      <c r="J27" s="11"/>
      <c r="K27" s="12"/>
      <c r="L27" s="12"/>
      <c r="M27" s="12"/>
      <c r="N27" s="12"/>
      <c r="O27" s="168" t="s">
        <v>1312</v>
      </c>
      <c r="P27" s="169"/>
      <c r="Q27" s="170"/>
      <c r="R27" t="s">
        <v>1313</v>
      </c>
    </row>
    <row r="28" spans="1:18" ht="20.100000000000001" customHeight="1">
      <c r="A28">
        <v>21</v>
      </c>
      <c r="B28" s="8">
        <v>21</v>
      </c>
      <c r="C28" s="32">
        <v>23204311893</v>
      </c>
      <c r="D28" s="9" t="s">
        <v>1287</v>
      </c>
      <c r="E28" s="10" t="s">
        <v>1288</v>
      </c>
      <c r="F28" s="35" t="s">
        <v>1251</v>
      </c>
      <c r="G28" s="35" t="s">
        <v>1300</v>
      </c>
      <c r="H28" s="11"/>
      <c r="I28" s="11"/>
      <c r="J28" s="11"/>
      <c r="K28" s="12"/>
      <c r="L28" s="12"/>
      <c r="M28" s="12"/>
      <c r="N28" s="12"/>
      <c r="O28" s="168" t="s">
        <v>1312</v>
      </c>
      <c r="P28" s="169"/>
      <c r="Q28" s="170"/>
      <c r="R28" t="s">
        <v>1313</v>
      </c>
    </row>
    <row r="29" spans="1:18" ht="20.100000000000001" customHeight="1">
      <c r="A29">
        <v>22</v>
      </c>
      <c r="B29" s="8">
        <v>22</v>
      </c>
      <c r="C29" s="32">
        <v>2321118049</v>
      </c>
      <c r="D29" s="9" t="s">
        <v>1289</v>
      </c>
      <c r="E29" s="10" t="s">
        <v>1290</v>
      </c>
      <c r="F29" s="35" t="s">
        <v>1251</v>
      </c>
      <c r="G29" s="35" t="s">
        <v>1301</v>
      </c>
      <c r="H29" s="11"/>
      <c r="I29" s="11"/>
      <c r="J29" s="11"/>
      <c r="K29" s="12"/>
      <c r="L29" s="12"/>
      <c r="M29" s="12"/>
      <c r="N29" s="12"/>
      <c r="O29" s="168" t="s">
        <v>1312</v>
      </c>
      <c r="P29" s="169"/>
      <c r="Q29" s="170"/>
      <c r="R29" t="s">
        <v>1313</v>
      </c>
    </row>
    <row r="30" spans="1:18" ht="20.100000000000001" customHeight="1">
      <c r="A30">
        <v>23</v>
      </c>
      <c r="B30" s="8">
        <v>23</v>
      </c>
      <c r="C30" s="32">
        <v>24211215214</v>
      </c>
      <c r="D30" s="9" t="s">
        <v>1291</v>
      </c>
      <c r="E30" s="10" t="s">
        <v>1290</v>
      </c>
      <c r="F30" s="35" t="s">
        <v>1251</v>
      </c>
      <c r="G30" s="35" t="s">
        <v>1304</v>
      </c>
      <c r="H30" s="11"/>
      <c r="I30" s="11"/>
      <c r="J30" s="11"/>
      <c r="K30" s="12"/>
      <c r="L30" s="12"/>
      <c r="M30" s="12"/>
      <c r="N30" s="12"/>
      <c r="O30" s="168" t="s">
        <v>1312</v>
      </c>
      <c r="P30" s="169"/>
      <c r="Q30" s="170"/>
      <c r="R30" t="s">
        <v>1313</v>
      </c>
    </row>
    <row r="31" spans="1:18" ht="20.100000000000001" customHeight="1">
      <c r="A31">
        <v>24</v>
      </c>
      <c r="B31" s="8">
        <v>24</v>
      </c>
      <c r="C31" s="32">
        <v>2220866089</v>
      </c>
      <c r="D31" s="9" t="s">
        <v>1292</v>
      </c>
      <c r="E31" s="10" t="s">
        <v>1293</v>
      </c>
      <c r="F31" s="35" t="s">
        <v>1251</v>
      </c>
      <c r="G31" s="35" t="s">
        <v>1305</v>
      </c>
      <c r="H31" s="11"/>
      <c r="I31" s="11"/>
      <c r="J31" s="11"/>
      <c r="K31" s="12"/>
      <c r="L31" s="12"/>
      <c r="M31" s="12"/>
      <c r="N31" s="12"/>
      <c r="O31" s="168" t="s">
        <v>1312</v>
      </c>
      <c r="P31" s="169"/>
      <c r="Q31" s="170"/>
      <c r="R31" t="s">
        <v>1313</v>
      </c>
    </row>
    <row r="32" spans="1:18" ht="20.100000000000001" customHeight="1">
      <c r="A32">
        <v>25</v>
      </c>
      <c r="B32" s="8">
        <v>25</v>
      </c>
      <c r="C32" s="32">
        <v>2321123770</v>
      </c>
      <c r="D32" s="9" t="s">
        <v>1294</v>
      </c>
      <c r="E32" s="10" t="s">
        <v>1295</v>
      </c>
      <c r="F32" s="35" t="s">
        <v>1251</v>
      </c>
      <c r="G32" s="35" t="s">
        <v>1301</v>
      </c>
      <c r="H32" s="11"/>
      <c r="I32" s="11"/>
      <c r="J32" s="11"/>
      <c r="K32" s="12"/>
      <c r="L32" s="12"/>
      <c r="M32" s="12"/>
      <c r="N32" s="12"/>
      <c r="O32" s="168" t="s">
        <v>1312</v>
      </c>
      <c r="P32" s="169"/>
      <c r="Q32" s="170"/>
      <c r="R32" t="s">
        <v>1313</v>
      </c>
    </row>
    <row r="33" spans="1:18" ht="20.100000000000001" customHeight="1">
      <c r="A33">
        <v>26</v>
      </c>
      <c r="B33" s="8">
        <v>26</v>
      </c>
      <c r="C33" s="32">
        <v>2320117974</v>
      </c>
      <c r="D33" s="9" t="s">
        <v>1296</v>
      </c>
      <c r="E33" s="10" t="s">
        <v>1297</v>
      </c>
      <c r="F33" s="35" t="s">
        <v>1251</v>
      </c>
      <c r="G33" s="35" t="s">
        <v>1300</v>
      </c>
      <c r="H33" s="11"/>
      <c r="I33" s="11"/>
      <c r="J33" s="11"/>
      <c r="K33" s="12"/>
      <c r="L33" s="12"/>
      <c r="M33" s="12"/>
      <c r="N33" s="12"/>
      <c r="O33" s="168" t="s">
        <v>1312</v>
      </c>
      <c r="P33" s="169"/>
      <c r="Q33" s="170"/>
      <c r="R33" t="s">
        <v>1313</v>
      </c>
    </row>
    <row r="34" spans="1:18" ht="20.100000000000001" customHeight="1">
      <c r="A34">
        <v>27</v>
      </c>
      <c r="B34" s="8">
        <v>27</v>
      </c>
      <c r="C34" s="32">
        <v>23211111255</v>
      </c>
      <c r="D34" s="9" t="s">
        <v>1298</v>
      </c>
      <c r="E34" s="10" t="s">
        <v>1299</v>
      </c>
      <c r="F34" s="35" t="s">
        <v>1251</v>
      </c>
      <c r="G34" s="35" t="s">
        <v>1302</v>
      </c>
      <c r="H34" s="11"/>
      <c r="I34" s="11"/>
      <c r="J34" s="11"/>
      <c r="K34" s="12"/>
      <c r="L34" s="12"/>
      <c r="M34" s="12"/>
      <c r="N34" s="12"/>
      <c r="O34" s="168" t="s">
        <v>1312</v>
      </c>
      <c r="P34" s="169"/>
      <c r="Q34" s="170"/>
      <c r="R34" t="s">
        <v>1313</v>
      </c>
    </row>
    <row r="35" spans="1:18" ht="20.100000000000001" customHeight="1">
      <c r="A35">
        <v>0</v>
      </c>
      <c r="B35" s="8">
        <v>28</v>
      </c>
      <c r="C35" s="32" t="s">
        <v>1312</v>
      </c>
      <c r="D35" s="9" t="s">
        <v>1312</v>
      </c>
      <c r="E35" s="10" t="s">
        <v>1312</v>
      </c>
      <c r="F35" s="35" t="s">
        <v>1312</v>
      </c>
      <c r="G35" s="35" t="s">
        <v>1312</v>
      </c>
      <c r="H35" s="11"/>
      <c r="I35" s="11"/>
      <c r="J35" s="11"/>
      <c r="K35" s="12"/>
      <c r="L35" s="12"/>
      <c r="M35" s="12"/>
      <c r="N35" s="12"/>
      <c r="O35" s="168" t="s">
        <v>1312</v>
      </c>
      <c r="P35" s="169"/>
      <c r="Q35" s="170"/>
      <c r="R35" t="s">
        <v>1313</v>
      </c>
    </row>
    <row r="36" spans="1:18" ht="20.100000000000001" customHeight="1">
      <c r="A36">
        <v>0</v>
      </c>
      <c r="B36" s="8">
        <v>29</v>
      </c>
      <c r="C36" s="32" t="s">
        <v>1312</v>
      </c>
      <c r="D36" s="9" t="s">
        <v>1312</v>
      </c>
      <c r="E36" s="10" t="s">
        <v>1312</v>
      </c>
      <c r="F36" s="35" t="s">
        <v>1312</v>
      </c>
      <c r="G36" s="35" t="s">
        <v>1312</v>
      </c>
      <c r="H36" s="11"/>
      <c r="I36" s="11"/>
      <c r="J36" s="11"/>
      <c r="K36" s="12"/>
      <c r="L36" s="12"/>
      <c r="M36" s="12"/>
      <c r="N36" s="12"/>
      <c r="O36" s="168" t="s">
        <v>1312</v>
      </c>
      <c r="P36" s="169"/>
      <c r="Q36" s="170"/>
      <c r="R36" t="s">
        <v>1313</v>
      </c>
    </row>
    <row r="37" spans="1:18" ht="20.100000000000001" customHeight="1">
      <c r="A37">
        <v>0</v>
      </c>
      <c r="B37" s="13">
        <v>30</v>
      </c>
      <c r="C37" s="32" t="s">
        <v>1312</v>
      </c>
      <c r="D37" s="9" t="s">
        <v>1312</v>
      </c>
      <c r="E37" s="10" t="s">
        <v>1312</v>
      </c>
      <c r="F37" s="35" t="s">
        <v>1312</v>
      </c>
      <c r="G37" s="35" t="s">
        <v>1312</v>
      </c>
      <c r="H37" s="14"/>
      <c r="I37" s="14"/>
      <c r="J37" s="14"/>
      <c r="K37" s="15"/>
      <c r="L37" s="15"/>
      <c r="M37" s="15"/>
      <c r="N37" s="15"/>
      <c r="O37" s="189" t="s">
        <v>1312</v>
      </c>
      <c r="P37" s="190"/>
      <c r="Q37" s="191"/>
      <c r="R37" t="s">
        <v>1313</v>
      </c>
    </row>
    <row r="38" spans="1:18" ht="23.25" customHeight="1">
      <c r="A38">
        <v>0</v>
      </c>
      <c r="B38" s="16" t="s">
        <v>18</v>
      </c>
      <c r="C38" s="33"/>
      <c r="D38" s="17"/>
      <c r="E38" s="18"/>
      <c r="F38" s="36"/>
      <c r="G38" s="36"/>
      <c r="H38" s="19"/>
      <c r="I38" s="19"/>
      <c r="J38" s="19"/>
      <c r="K38" s="20"/>
      <c r="L38" s="20"/>
      <c r="M38" s="20"/>
      <c r="N38" s="26" t="s">
        <v>1239</v>
      </c>
      <c r="O38" s="26" t="s">
        <v>1314</v>
      </c>
      <c r="P38" s="26"/>
      <c r="Q38" s="26"/>
    </row>
    <row r="39" spans="1:18" ht="20.100000000000001" customHeight="1">
      <c r="A39">
        <v>0</v>
      </c>
      <c r="B39" s="21" t="s">
        <v>1247</v>
      </c>
      <c r="C39" s="34"/>
      <c r="D39" s="22"/>
      <c r="E39" s="23"/>
      <c r="F39" s="37"/>
      <c r="G39" s="37"/>
      <c r="H39" s="24"/>
      <c r="I39" s="24"/>
      <c r="J39" s="24"/>
      <c r="K39" s="25"/>
      <c r="L39" s="25"/>
      <c r="M39" s="25"/>
      <c r="N39" s="25"/>
      <c r="O39" s="26"/>
      <c r="P39" s="26"/>
      <c r="Q39" s="26"/>
    </row>
    <row r="40" spans="1:18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4"/>
      <c r="J40" s="24"/>
      <c r="K40" s="25"/>
      <c r="L40" s="25"/>
      <c r="M40" s="25"/>
      <c r="N40" s="25"/>
      <c r="O40" s="26"/>
      <c r="P40" s="26"/>
      <c r="Q40" s="26"/>
    </row>
    <row r="41" spans="1:18" ht="20.100000000000001" customHeight="1">
      <c r="B41" s="27"/>
      <c r="C41" s="34"/>
      <c r="D41" s="22"/>
      <c r="E41" s="23"/>
      <c r="F41" s="37"/>
      <c r="G41" s="37"/>
      <c r="H41" s="24"/>
      <c r="I41" s="24"/>
      <c r="J41" s="24"/>
      <c r="K41" s="25"/>
      <c r="L41" s="25"/>
      <c r="M41" s="25"/>
      <c r="N41" s="25"/>
      <c r="O41" s="26"/>
      <c r="P41" s="26"/>
      <c r="Q41" s="26"/>
    </row>
    <row r="42" spans="1:18" ht="20.100000000000001" customHeight="1">
      <c r="A42" s="30">
        <v>0</v>
      </c>
      <c r="B42" s="27"/>
      <c r="C42" s="34"/>
      <c r="D42" s="22"/>
      <c r="E42" s="23"/>
      <c r="F42" s="37"/>
      <c r="G42" s="37"/>
      <c r="H42" s="24"/>
      <c r="I42" s="24"/>
      <c r="J42" s="24"/>
      <c r="K42" s="25"/>
      <c r="L42" s="25"/>
      <c r="M42" s="25"/>
      <c r="N42" s="25"/>
      <c r="O42" s="26"/>
      <c r="P42" s="26"/>
      <c r="Q42" s="26"/>
    </row>
    <row r="43" spans="1:18" ht="8.25" customHeight="1">
      <c r="A43" s="30">
        <v>0</v>
      </c>
      <c r="B43" s="27"/>
      <c r="C43" s="34"/>
      <c r="D43" s="22"/>
      <c r="E43" s="23"/>
      <c r="F43" s="37"/>
      <c r="G43" s="37"/>
      <c r="H43" s="24"/>
      <c r="I43" s="24"/>
      <c r="J43" s="24"/>
      <c r="K43" s="25"/>
      <c r="L43" s="25"/>
      <c r="M43" s="25"/>
      <c r="N43" s="25"/>
      <c r="O43" s="26"/>
      <c r="P43" s="26"/>
      <c r="Q43" s="26"/>
    </row>
    <row r="44" spans="1:18" ht="20.100000000000001" customHeight="1">
      <c r="A44" s="30">
        <v>0</v>
      </c>
      <c r="B44" s="28" t="s">
        <v>1240</v>
      </c>
      <c r="C44" s="34"/>
      <c r="D44" s="22"/>
      <c r="E44" s="23"/>
      <c r="F44" s="37"/>
      <c r="G44" s="37"/>
      <c r="H44" s="24"/>
      <c r="I44" s="24"/>
      <c r="J44" s="24"/>
      <c r="K44" s="25"/>
      <c r="L44" s="25"/>
      <c r="M44" s="25"/>
      <c r="N44" s="25"/>
      <c r="O44" s="26"/>
      <c r="P44" s="26"/>
      <c r="Q44" s="26"/>
    </row>
    <row r="45" spans="1:18" ht="12" customHeight="1">
      <c r="A45" s="30">
        <v>0</v>
      </c>
      <c r="B45" s="28"/>
      <c r="C45" s="34"/>
      <c r="D45" s="22"/>
      <c r="E45" s="23"/>
      <c r="F45" s="37"/>
      <c r="G45" s="37"/>
      <c r="H45" s="24"/>
      <c r="I45" s="24"/>
      <c r="J45" s="24"/>
      <c r="K45" s="25"/>
      <c r="L45" s="25"/>
      <c r="M45" s="25"/>
      <c r="N45" s="25"/>
      <c r="O45" s="31" t="s">
        <v>592</v>
      </c>
      <c r="P45" s="26" t="s">
        <v>1315</v>
      </c>
      <c r="Q45" s="26"/>
    </row>
  </sheetData>
  <mergeCells count="47">
    <mergeCell ref="O34:Q34"/>
    <mergeCell ref="O35:Q35"/>
    <mergeCell ref="O36:Q36"/>
    <mergeCell ref="O37:Q37"/>
    <mergeCell ref="O33:Q33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21:Q21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9:Q9"/>
    <mergeCell ref="J6:J7"/>
    <mergeCell ref="B6:B7"/>
    <mergeCell ref="C6:C7"/>
    <mergeCell ref="D6:D7"/>
    <mergeCell ref="E6:E7"/>
    <mergeCell ref="F6:F7"/>
    <mergeCell ref="G6:G7"/>
    <mergeCell ref="H6:H7"/>
    <mergeCell ref="O6:Q7"/>
    <mergeCell ref="O8:Q8"/>
    <mergeCell ref="K6:N6"/>
    <mergeCell ref="I6:I7"/>
    <mergeCell ref="C1:D1"/>
    <mergeCell ref="C2:D2"/>
    <mergeCell ref="F2:N2"/>
    <mergeCell ref="D3:N3"/>
    <mergeCell ref="B4:N4"/>
    <mergeCell ref="E1:N1"/>
  </mergeCells>
  <conditionalFormatting sqref="O8:Q37 A8:A45 G6:G37 O39:Q45 P38:Q38">
    <cfRule type="cellIs" dxfId="18" priority="11" stopIfTrue="1" operator="equal">
      <formula>0</formula>
    </cfRule>
  </conditionalFormatting>
  <conditionalFormatting sqref="N38:O38">
    <cfRule type="cellIs" dxfId="17" priority="3" stopIfTrue="1" operator="equal">
      <formula>0</formula>
    </cfRule>
  </conditionalFormatting>
  <printOptions horizontalCentered="1"/>
  <pageMargins left="0.2" right="0" top="0.39370078740157483" bottom="0.15748031496062992" header="0.15748031496062992" footer="0.1574803149606299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9"/>
  </cols>
  <sheetData>
    <row r="1" spans="1:2">
      <c r="A1" s="38">
        <v>1</v>
      </c>
      <c r="B1" s="38" t="s">
        <v>25</v>
      </c>
    </row>
    <row r="2" spans="1:2">
      <c r="A2" s="38">
        <v>2</v>
      </c>
      <c r="B2" s="38" t="s">
        <v>26</v>
      </c>
    </row>
    <row r="3" spans="1:2">
      <c r="A3" s="38">
        <v>3</v>
      </c>
      <c r="B3" s="38" t="s">
        <v>27</v>
      </c>
    </row>
    <row r="4" spans="1:2">
      <c r="A4" s="38">
        <v>4</v>
      </c>
      <c r="B4" s="38" t="s">
        <v>28</v>
      </c>
    </row>
    <row r="5" spans="1:2">
      <c r="A5" s="38">
        <v>5</v>
      </c>
      <c r="B5" s="38" t="s">
        <v>29</v>
      </c>
    </row>
    <row r="6" spans="1:2">
      <c r="A6" s="38">
        <v>7</v>
      </c>
      <c r="B6" s="38" t="s">
        <v>30</v>
      </c>
    </row>
    <row r="7" spans="1:2">
      <c r="A7" s="38" t="s">
        <v>31</v>
      </c>
      <c r="B7" s="38" t="s">
        <v>32</v>
      </c>
    </row>
    <row r="8" spans="1:2">
      <c r="A8" s="38" t="s">
        <v>33</v>
      </c>
      <c r="B8" s="38" t="s">
        <v>34</v>
      </c>
    </row>
    <row r="9" spans="1:2">
      <c r="A9" s="38">
        <v>0</v>
      </c>
      <c r="B9" s="38" t="s">
        <v>35</v>
      </c>
    </row>
    <row r="10" spans="1:2">
      <c r="A10" s="38" t="s">
        <v>24</v>
      </c>
      <c r="B10" s="38" t="s">
        <v>36</v>
      </c>
    </row>
    <row r="11" spans="1:2">
      <c r="A11" s="38">
        <v>8</v>
      </c>
      <c r="B11" s="38" t="s">
        <v>37</v>
      </c>
    </row>
    <row r="12" spans="1:2">
      <c r="A12" s="38">
        <v>6</v>
      </c>
      <c r="B12" s="38" t="s">
        <v>23</v>
      </c>
    </row>
    <row r="13" spans="1:2">
      <c r="A13" s="38">
        <v>9</v>
      </c>
      <c r="B13" s="38" t="s">
        <v>38</v>
      </c>
    </row>
    <row r="14" spans="1:2">
      <c r="A14" s="38" t="s">
        <v>21</v>
      </c>
      <c r="B14" s="38" t="s">
        <v>39</v>
      </c>
    </row>
    <row r="15" spans="1:2">
      <c r="A15" s="38">
        <v>1.1000000000000001</v>
      </c>
      <c r="B15" s="38" t="s">
        <v>40</v>
      </c>
    </row>
    <row r="16" spans="1:2">
      <c r="A16" s="38">
        <v>1.2</v>
      </c>
      <c r="B16" s="38" t="s">
        <v>41</v>
      </c>
    </row>
    <row r="17" spans="1:2">
      <c r="A17" s="38">
        <v>1.3</v>
      </c>
      <c r="B17" s="38" t="s">
        <v>42</v>
      </c>
    </row>
    <row r="18" spans="1:2">
      <c r="A18" s="38">
        <v>1.4</v>
      </c>
      <c r="B18" s="38" t="s">
        <v>43</v>
      </c>
    </row>
    <row r="19" spans="1:2">
      <c r="A19" s="38">
        <v>1.5</v>
      </c>
      <c r="B19" s="38" t="s">
        <v>44</v>
      </c>
    </row>
    <row r="20" spans="1:2">
      <c r="A20" s="38">
        <v>1.6</v>
      </c>
      <c r="B20" s="38" t="s">
        <v>45</v>
      </c>
    </row>
    <row r="21" spans="1:2">
      <c r="A21" s="38">
        <v>1.7</v>
      </c>
      <c r="B21" s="38" t="s">
        <v>46</v>
      </c>
    </row>
    <row r="22" spans="1:2">
      <c r="A22" s="38">
        <v>1.8</v>
      </c>
      <c r="B22" s="38" t="s">
        <v>47</v>
      </c>
    </row>
    <row r="23" spans="1:2">
      <c r="A23" s="38">
        <v>1.9</v>
      </c>
      <c r="B23" s="38" t="s">
        <v>48</v>
      </c>
    </row>
    <row r="24" spans="1:2">
      <c r="A24" s="38">
        <v>2.1</v>
      </c>
      <c r="B24" s="38" t="s">
        <v>49</v>
      </c>
    </row>
    <row r="25" spans="1:2">
      <c r="A25" s="38">
        <v>2.2000000000000002</v>
      </c>
      <c r="B25" s="38" t="s">
        <v>50</v>
      </c>
    </row>
    <row r="26" spans="1:2">
      <c r="A26" s="38">
        <v>2.2999999999999998</v>
      </c>
      <c r="B26" s="38" t="s">
        <v>51</v>
      </c>
    </row>
    <row r="27" spans="1:2">
      <c r="A27" s="38">
        <v>2.4</v>
      </c>
      <c r="B27" s="38" t="s">
        <v>52</v>
      </c>
    </row>
    <row r="28" spans="1:2">
      <c r="A28" s="38">
        <v>2.5</v>
      </c>
      <c r="B28" s="38" t="s">
        <v>53</v>
      </c>
    </row>
    <row r="29" spans="1:2">
      <c r="A29" s="38">
        <v>2.6</v>
      </c>
      <c r="B29" s="38" t="s">
        <v>54</v>
      </c>
    </row>
    <row r="30" spans="1:2">
      <c r="A30" s="38">
        <v>2.7</v>
      </c>
      <c r="B30" s="38" t="s">
        <v>55</v>
      </c>
    </row>
    <row r="31" spans="1:2">
      <c r="A31" s="38">
        <v>2.8</v>
      </c>
      <c r="B31" s="38" t="s">
        <v>56</v>
      </c>
    </row>
    <row r="32" spans="1:2">
      <c r="A32" s="38">
        <v>2.9</v>
      </c>
      <c r="B32" s="38" t="s">
        <v>57</v>
      </c>
    </row>
    <row r="33" spans="1:2">
      <c r="A33" s="38">
        <v>3.1</v>
      </c>
      <c r="B33" s="38" t="s">
        <v>58</v>
      </c>
    </row>
    <row r="34" spans="1:2">
      <c r="A34" s="38">
        <v>3.2</v>
      </c>
      <c r="B34" s="38" t="s">
        <v>59</v>
      </c>
    </row>
    <row r="35" spans="1:2">
      <c r="A35" s="38">
        <v>3.3</v>
      </c>
      <c r="B35" s="38" t="s">
        <v>60</v>
      </c>
    </row>
    <row r="36" spans="1:2">
      <c r="A36" s="38">
        <v>3.4</v>
      </c>
      <c r="B36" s="38" t="s">
        <v>61</v>
      </c>
    </row>
    <row r="37" spans="1:2">
      <c r="A37" s="38">
        <v>3.5</v>
      </c>
      <c r="B37" s="38" t="s">
        <v>62</v>
      </c>
    </row>
    <row r="38" spans="1:2">
      <c r="A38" s="38">
        <v>3.6</v>
      </c>
      <c r="B38" s="38" t="s">
        <v>63</v>
      </c>
    </row>
    <row r="39" spans="1:2">
      <c r="A39" s="38">
        <v>3.7</v>
      </c>
      <c r="B39" s="38" t="s">
        <v>64</v>
      </c>
    </row>
    <row r="40" spans="1:2">
      <c r="A40" s="38">
        <v>3.8</v>
      </c>
      <c r="B40" s="38" t="s">
        <v>65</v>
      </c>
    </row>
    <row r="41" spans="1:2">
      <c r="A41" s="38">
        <v>3.9</v>
      </c>
      <c r="B41" s="38" t="s">
        <v>66</v>
      </c>
    </row>
    <row r="42" spans="1:2">
      <c r="A42" s="38">
        <v>4.0999999999999996</v>
      </c>
      <c r="B42" s="38" t="s">
        <v>67</v>
      </c>
    </row>
    <row r="43" spans="1:2">
      <c r="A43" s="38">
        <v>4.2</v>
      </c>
      <c r="B43" s="38" t="s">
        <v>68</v>
      </c>
    </row>
    <row r="44" spans="1:2">
      <c r="A44" s="38">
        <v>4.3</v>
      </c>
      <c r="B44" s="40" t="s">
        <v>69</v>
      </c>
    </row>
    <row r="45" spans="1:2">
      <c r="A45" s="38">
        <v>4.4000000000000004</v>
      </c>
      <c r="B45" s="38" t="s">
        <v>70</v>
      </c>
    </row>
    <row r="46" spans="1:2">
      <c r="A46" s="38">
        <v>4.5</v>
      </c>
      <c r="B46" s="38" t="s">
        <v>71</v>
      </c>
    </row>
    <row r="47" spans="1:2">
      <c r="A47" s="38">
        <v>4.5999999999999996</v>
      </c>
      <c r="B47" s="38" t="s">
        <v>72</v>
      </c>
    </row>
    <row r="48" spans="1:2">
      <c r="A48" s="38">
        <v>4.7</v>
      </c>
      <c r="B48" s="38" t="s">
        <v>73</v>
      </c>
    </row>
    <row r="49" spans="1:2">
      <c r="A49" s="38">
        <v>4.8</v>
      </c>
      <c r="B49" s="38" t="s">
        <v>74</v>
      </c>
    </row>
    <row r="50" spans="1:2">
      <c r="A50" s="38">
        <v>4.9000000000000004</v>
      </c>
      <c r="B50" s="38" t="s">
        <v>75</v>
      </c>
    </row>
    <row r="51" spans="1:2">
      <c r="A51" s="38">
        <v>5.0999999999999996</v>
      </c>
      <c r="B51" s="38" t="s">
        <v>76</v>
      </c>
    </row>
    <row r="52" spans="1:2">
      <c r="A52" s="38">
        <v>5.2</v>
      </c>
      <c r="B52" s="38" t="s">
        <v>77</v>
      </c>
    </row>
    <row r="53" spans="1:2">
      <c r="A53" s="38">
        <v>5.3</v>
      </c>
      <c r="B53" s="40" t="s">
        <v>78</v>
      </c>
    </row>
    <row r="54" spans="1:2">
      <c r="A54" s="38">
        <v>5.4</v>
      </c>
      <c r="B54" s="38" t="s">
        <v>79</v>
      </c>
    </row>
    <row r="55" spans="1:2">
      <c r="A55" s="38">
        <v>5.5</v>
      </c>
      <c r="B55" s="38" t="s">
        <v>80</v>
      </c>
    </row>
    <row r="56" spans="1:2">
      <c r="A56" s="38">
        <v>5.6</v>
      </c>
      <c r="B56" s="38" t="s">
        <v>81</v>
      </c>
    </row>
    <row r="57" spans="1:2">
      <c r="A57" s="38">
        <v>5.7</v>
      </c>
      <c r="B57" s="38" t="s">
        <v>82</v>
      </c>
    </row>
    <row r="58" spans="1:2">
      <c r="A58" s="38">
        <v>5.8</v>
      </c>
      <c r="B58" s="38" t="s">
        <v>83</v>
      </c>
    </row>
    <row r="59" spans="1:2">
      <c r="A59" s="38">
        <v>5.9</v>
      </c>
      <c r="B59" s="38" t="s">
        <v>84</v>
      </c>
    </row>
    <row r="60" spans="1:2">
      <c r="A60" s="38">
        <v>6.1</v>
      </c>
      <c r="B60" s="38" t="s">
        <v>85</v>
      </c>
    </row>
    <row r="61" spans="1:2">
      <c r="A61" s="38">
        <v>6.2</v>
      </c>
      <c r="B61" s="38" t="s">
        <v>86</v>
      </c>
    </row>
    <row r="62" spans="1:2">
      <c r="A62" s="38">
        <v>6.3</v>
      </c>
      <c r="B62" s="38" t="s">
        <v>87</v>
      </c>
    </row>
    <row r="63" spans="1:2">
      <c r="A63" s="38">
        <v>6.4</v>
      </c>
      <c r="B63" s="38" t="s">
        <v>88</v>
      </c>
    </row>
    <row r="64" spans="1:2">
      <c r="A64" s="38">
        <v>6.5</v>
      </c>
      <c r="B64" s="38" t="s">
        <v>89</v>
      </c>
    </row>
    <row r="65" spans="1:2">
      <c r="A65" s="38">
        <v>6.6</v>
      </c>
      <c r="B65" s="38" t="s">
        <v>90</v>
      </c>
    </row>
    <row r="66" spans="1:2">
      <c r="A66" s="38">
        <v>6.7</v>
      </c>
      <c r="B66" s="38" t="s">
        <v>91</v>
      </c>
    </row>
    <row r="67" spans="1:2">
      <c r="A67" s="38">
        <v>6.8</v>
      </c>
      <c r="B67" s="38" t="s">
        <v>92</v>
      </c>
    </row>
    <row r="68" spans="1:2">
      <c r="A68" s="38">
        <v>6.9</v>
      </c>
      <c r="B68" s="38" t="s">
        <v>93</v>
      </c>
    </row>
    <row r="69" spans="1:2">
      <c r="A69" s="38">
        <v>7.1</v>
      </c>
      <c r="B69" s="38" t="s">
        <v>94</v>
      </c>
    </row>
    <row r="70" spans="1:2">
      <c r="A70" s="38">
        <v>7.2</v>
      </c>
      <c r="B70" s="38" t="s">
        <v>95</v>
      </c>
    </row>
    <row r="71" spans="1:2">
      <c r="A71" s="38">
        <v>7.3</v>
      </c>
      <c r="B71" s="38" t="s">
        <v>96</v>
      </c>
    </row>
    <row r="72" spans="1:2">
      <c r="A72" s="38">
        <v>7.4</v>
      </c>
      <c r="B72" s="38" t="s">
        <v>97</v>
      </c>
    </row>
    <row r="73" spans="1:2">
      <c r="A73" s="38">
        <v>7.5</v>
      </c>
      <c r="B73" s="38" t="s">
        <v>98</v>
      </c>
    </row>
    <row r="74" spans="1:2">
      <c r="A74" s="38">
        <v>7.6</v>
      </c>
      <c r="B74" s="38" t="s">
        <v>99</v>
      </c>
    </row>
    <row r="75" spans="1:2">
      <c r="A75" s="38">
        <v>7.7</v>
      </c>
      <c r="B75" s="38" t="s">
        <v>100</v>
      </c>
    </row>
    <row r="76" spans="1:2">
      <c r="A76" s="38">
        <v>7.8</v>
      </c>
      <c r="B76" s="38" t="s">
        <v>101</v>
      </c>
    </row>
    <row r="77" spans="1:2">
      <c r="A77" s="38">
        <v>7.9</v>
      </c>
      <c r="B77" s="38" t="s">
        <v>102</v>
      </c>
    </row>
    <row r="78" spans="1:2">
      <c r="A78" s="38">
        <v>8.1</v>
      </c>
      <c r="B78" s="38" t="s">
        <v>103</v>
      </c>
    </row>
    <row r="79" spans="1:2">
      <c r="A79" s="38">
        <v>8.1999999999999993</v>
      </c>
      <c r="B79" s="38" t="s">
        <v>104</v>
      </c>
    </row>
    <row r="80" spans="1:2">
      <c r="A80" s="38">
        <v>8.3000000000000007</v>
      </c>
      <c r="B80" s="38" t="s">
        <v>105</v>
      </c>
    </row>
    <row r="81" spans="1:2">
      <c r="A81" s="38">
        <v>8.4</v>
      </c>
      <c r="B81" s="38" t="s">
        <v>106</v>
      </c>
    </row>
    <row r="82" spans="1:2">
      <c r="A82" s="38">
        <v>8.5</v>
      </c>
      <c r="B82" s="38" t="s">
        <v>107</v>
      </c>
    </row>
    <row r="83" spans="1:2">
      <c r="A83" s="38">
        <v>8.6</v>
      </c>
      <c r="B83" s="38" t="s">
        <v>108</v>
      </c>
    </row>
    <row r="84" spans="1:2">
      <c r="A84" s="38">
        <v>8.6999999999999993</v>
      </c>
      <c r="B84" s="38" t="s">
        <v>109</v>
      </c>
    </row>
    <row r="85" spans="1:2">
      <c r="A85" s="38">
        <v>8.8000000000000007</v>
      </c>
      <c r="B85" s="38" t="s">
        <v>110</v>
      </c>
    </row>
    <row r="86" spans="1:2">
      <c r="A86" s="38">
        <v>8.9</v>
      </c>
      <c r="B86" s="38" t="s">
        <v>111</v>
      </c>
    </row>
    <row r="87" spans="1:2">
      <c r="A87" s="38">
        <v>9.1</v>
      </c>
      <c r="B87" s="38" t="s">
        <v>112</v>
      </c>
    </row>
    <row r="88" spans="1:2">
      <c r="A88" s="38">
        <v>9.1999999999999993</v>
      </c>
      <c r="B88" s="38" t="s">
        <v>113</v>
      </c>
    </row>
    <row r="89" spans="1:2">
      <c r="A89" s="38">
        <v>9.3000000000000007</v>
      </c>
      <c r="B89" s="38" t="s">
        <v>114</v>
      </c>
    </row>
    <row r="90" spans="1:2">
      <c r="A90" s="38">
        <v>9.4</v>
      </c>
      <c r="B90" s="38" t="s">
        <v>115</v>
      </c>
    </row>
    <row r="91" spans="1:2">
      <c r="A91" s="38">
        <v>9.5</v>
      </c>
      <c r="B91" s="38" t="s">
        <v>116</v>
      </c>
    </row>
    <row r="92" spans="1:2">
      <c r="A92" s="38">
        <v>9.6</v>
      </c>
      <c r="B92" s="38" t="s">
        <v>117</v>
      </c>
    </row>
    <row r="93" spans="1:2">
      <c r="A93" s="38">
        <v>9.6999999999999993</v>
      </c>
      <c r="B93" s="38" t="s">
        <v>118</v>
      </c>
    </row>
    <row r="94" spans="1:2">
      <c r="A94" s="38">
        <v>9.8000000000000007</v>
      </c>
      <c r="B94" s="38" t="s">
        <v>119</v>
      </c>
    </row>
    <row r="95" spans="1:2">
      <c r="A95" s="38">
        <v>9.9</v>
      </c>
      <c r="B95" s="38" t="s">
        <v>120</v>
      </c>
    </row>
    <row r="96" spans="1:2">
      <c r="A96" s="38">
        <v>10</v>
      </c>
      <c r="B96" s="38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.75"/>
  <cols>
    <col min="1" max="1" width="4" style="108" hidden="1" customWidth="1"/>
    <col min="2" max="2" width="5.140625" style="108" customWidth="1"/>
    <col min="3" max="3" width="12.140625" style="126" customWidth="1"/>
    <col min="4" max="4" width="17.140625" style="121" customWidth="1"/>
    <col min="5" max="5" width="8.42578125" style="127" customWidth="1"/>
    <col min="6" max="6" width="14.28515625" style="112" customWidth="1"/>
    <col min="7" max="7" width="15.42578125" style="112" customWidth="1"/>
    <col min="8" max="8" width="16.28515625" style="112" customWidth="1"/>
    <col min="9" max="9" width="11.28515625" style="109" customWidth="1"/>
    <col min="10" max="10" width="9.140625" style="129"/>
    <col min="11" max="233" width="9.140625" style="108"/>
    <col min="234" max="234" width="0" style="108" hidden="1" customWidth="1"/>
    <col min="235" max="235" width="5.140625" style="108" customWidth="1"/>
    <col min="236" max="236" width="12.140625" style="108" customWidth="1"/>
    <col min="237" max="237" width="17.140625" style="108" customWidth="1"/>
    <col min="238" max="238" width="8.42578125" style="108" customWidth="1"/>
    <col min="239" max="239" width="15.85546875" style="108" customWidth="1"/>
    <col min="240" max="240" width="16.140625" style="108" customWidth="1"/>
    <col min="241" max="241" width="16.28515625" style="108" customWidth="1"/>
    <col min="242" max="242" width="11.28515625" style="108" customWidth="1"/>
    <col min="243" max="489" width="9.140625" style="108"/>
    <col min="490" max="490" width="0" style="108" hidden="1" customWidth="1"/>
    <col min="491" max="491" width="5.140625" style="108" customWidth="1"/>
    <col min="492" max="492" width="12.140625" style="108" customWidth="1"/>
    <col min="493" max="493" width="17.140625" style="108" customWidth="1"/>
    <col min="494" max="494" width="8.42578125" style="108" customWidth="1"/>
    <col min="495" max="495" width="15.85546875" style="108" customWidth="1"/>
    <col min="496" max="496" width="16.140625" style="108" customWidth="1"/>
    <col min="497" max="497" width="16.28515625" style="108" customWidth="1"/>
    <col min="498" max="498" width="11.28515625" style="108" customWidth="1"/>
    <col min="499" max="745" width="9.140625" style="108"/>
    <col min="746" max="746" width="0" style="108" hidden="1" customWidth="1"/>
    <col min="747" max="747" width="5.140625" style="108" customWidth="1"/>
    <col min="748" max="748" width="12.140625" style="108" customWidth="1"/>
    <col min="749" max="749" width="17.140625" style="108" customWidth="1"/>
    <col min="750" max="750" width="8.42578125" style="108" customWidth="1"/>
    <col min="751" max="751" width="15.85546875" style="108" customWidth="1"/>
    <col min="752" max="752" width="16.140625" style="108" customWidth="1"/>
    <col min="753" max="753" width="16.28515625" style="108" customWidth="1"/>
    <col min="754" max="754" width="11.28515625" style="108" customWidth="1"/>
    <col min="755" max="1001" width="9.140625" style="108"/>
    <col min="1002" max="1002" width="0" style="108" hidden="1" customWidth="1"/>
    <col min="1003" max="1003" width="5.140625" style="108" customWidth="1"/>
    <col min="1004" max="1004" width="12.140625" style="108" customWidth="1"/>
    <col min="1005" max="1005" width="17.140625" style="108" customWidth="1"/>
    <col min="1006" max="1006" width="8.42578125" style="108" customWidth="1"/>
    <col min="1007" max="1007" width="15.85546875" style="108" customWidth="1"/>
    <col min="1008" max="1008" width="16.140625" style="108" customWidth="1"/>
    <col min="1009" max="1009" width="16.28515625" style="108" customWidth="1"/>
    <col min="1010" max="1010" width="11.28515625" style="108" customWidth="1"/>
    <col min="1011" max="1257" width="9.140625" style="108"/>
    <col min="1258" max="1258" width="0" style="108" hidden="1" customWidth="1"/>
    <col min="1259" max="1259" width="5.140625" style="108" customWidth="1"/>
    <col min="1260" max="1260" width="12.140625" style="108" customWidth="1"/>
    <col min="1261" max="1261" width="17.140625" style="108" customWidth="1"/>
    <col min="1262" max="1262" width="8.42578125" style="108" customWidth="1"/>
    <col min="1263" max="1263" width="15.85546875" style="108" customWidth="1"/>
    <col min="1264" max="1264" width="16.140625" style="108" customWidth="1"/>
    <col min="1265" max="1265" width="16.28515625" style="108" customWidth="1"/>
    <col min="1266" max="1266" width="11.28515625" style="108" customWidth="1"/>
    <col min="1267" max="1513" width="9.140625" style="108"/>
    <col min="1514" max="1514" width="0" style="108" hidden="1" customWidth="1"/>
    <col min="1515" max="1515" width="5.140625" style="108" customWidth="1"/>
    <col min="1516" max="1516" width="12.140625" style="108" customWidth="1"/>
    <col min="1517" max="1517" width="17.140625" style="108" customWidth="1"/>
    <col min="1518" max="1518" width="8.42578125" style="108" customWidth="1"/>
    <col min="1519" max="1519" width="15.85546875" style="108" customWidth="1"/>
    <col min="1520" max="1520" width="16.140625" style="108" customWidth="1"/>
    <col min="1521" max="1521" width="16.28515625" style="108" customWidth="1"/>
    <col min="1522" max="1522" width="11.28515625" style="108" customWidth="1"/>
    <col min="1523" max="1769" width="9.140625" style="108"/>
    <col min="1770" max="1770" width="0" style="108" hidden="1" customWidth="1"/>
    <col min="1771" max="1771" width="5.140625" style="108" customWidth="1"/>
    <col min="1772" max="1772" width="12.140625" style="108" customWidth="1"/>
    <col min="1773" max="1773" width="17.140625" style="108" customWidth="1"/>
    <col min="1774" max="1774" width="8.42578125" style="108" customWidth="1"/>
    <col min="1775" max="1775" width="15.85546875" style="108" customWidth="1"/>
    <col min="1776" max="1776" width="16.140625" style="108" customWidth="1"/>
    <col min="1777" max="1777" width="16.28515625" style="108" customWidth="1"/>
    <col min="1778" max="1778" width="11.28515625" style="108" customWidth="1"/>
    <col min="1779" max="2025" width="9.140625" style="108"/>
    <col min="2026" max="2026" width="0" style="108" hidden="1" customWidth="1"/>
    <col min="2027" max="2027" width="5.140625" style="108" customWidth="1"/>
    <col min="2028" max="2028" width="12.140625" style="108" customWidth="1"/>
    <col min="2029" max="2029" width="17.140625" style="108" customWidth="1"/>
    <col min="2030" max="2030" width="8.42578125" style="108" customWidth="1"/>
    <col min="2031" max="2031" width="15.85546875" style="108" customWidth="1"/>
    <col min="2032" max="2032" width="16.140625" style="108" customWidth="1"/>
    <col min="2033" max="2033" width="16.28515625" style="108" customWidth="1"/>
    <col min="2034" max="2034" width="11.28515625" style="108" customWidth="1"/>
    <col min="2035" max="2281" width="9.140625" style="108"/>
    <col min="2282" max="2282" width="0" style="108" hidden="1" customWidth="1"/>
    <col min="2283" max="2283" width="5.140625" style="108" customWidth="1"/>
    <col min="2284" max="2284" width="12.140625" style="108" customWidth="1"/>
    <col min="2285" max="2285" width="17.140625" style="108" customWidth="1"/>
    <col min="2286" max="2286" width="8.42578125" style="108" customWidth="1"/>
    <col min="2287" max="2287" width="15.85546875" style="108" customWidth="1"/>
    <col min="2288" max="2288" width="16.140625" style="108" customWidth="1"/>
    <col min="2289" max="2289" width="16.28515625" style="108" customWidth="1"/>
    <col min="2290" max="2290" width="11.28515625" style="108" customWidth="1"/>
    <col min="2291" max="2537" width="9.140625" style="108"/>
    <col min="2538" max="2538" width="0" style="108" hidden="1" customWidth="1"/>
    <col min="2539" max="2539" width="5.140625" style="108" customWidth="1"/>
    <col min="2540" max="2540" width="12.140625" style="108" customWidth="1"/>
    <col min="2541" max="2541" width="17.140625" style="108" customWidth="1"/>
    <col min="2542" max="2542" width="8.42578125" style="108" customWidth="1"/>
    <col min="2543" max="2543" width="15.85546875" style="108" customWidth="1"/>
    <col min="2544" max="2544" width="16.140625" style="108" customWidth="1"/>
    <col min="2545" max="2545" width="16.28515625" style="108" customWidth="1"/>
    <col min="2546" max="2546" width="11.28515625" style="108" customWidth="1"/>
    <col min="2547" max="2793" width="9.140625" style="108"/>
    <col min="2794" max="2794" width="0" style="108" hidden="1" customWidth="1"/>
    <col min="2795" max="2795" width="5.140625" style="108" customWidth="1"/>
    <col min="2796" max="2796" width="12.140625" style="108" customWidth="1"/>
    <col min="2797" max="2797" width="17.140625" style="108" customWidth="1"/>
    <col min="2798" max="2798" width="8.42578125" style="108" customWidth="1"/>
    <col min="2799" max="2799" width="15.85546875" style="108" customWidth="1"/>
    <col min="2800" max="2800" width="16.140625" style="108" customWidth="1"/>
    <col min="2801" max="2801" width="16.28515625" style="108" customWidth="1"/>
    <col min="2802" max="2802" width="11.28515625" style="108" customWidth="1"/>
    <col min="2803" max="3049" width="9.140625" style="108"/>
    <col min="3050" max="3050" width="0" style="108" hidden="1" customWidth="1"/>
    <col min="3051" max="3051" width="5.140625" style="108" customWidth="1"/>
    <col min="3052" max="3052" width="12.140625" style="108" customWidth="1"/>
    <col min="3053" max="3053" width="17.140625" style="108" customWidth="1"/>
    <col min="3054" max="3054" width="8.42578125" style="108" customWidth="1"/>
    <col min="3055" max="3055" width="15.85546875" style="108" customWidth="1"/>
    <col min="3056" max="3056" width="16.140625" style="108" customWidth="1"/>
    <col min="3057" max="3057" width="16.28515625" style="108" customWidth="1"/>
    <col min="3058" max="3058" width="11.28515625" style="108" customWidth="1"/>
    <col min="3059" max="3305" width="9.140625" style="108"/>
    <col min="3306" max="3306" width="0" style="108" hidden="1" customWidth="1"/>
    <col min="3307" max="3307" width="5.140625" style="108" customWidth="1"/>
    <col min="3308" max="3308" width="12.140625" style="108" customWidth="1"/>
    <col min="3309" max="3309" width="17.140625" style="108" customWidth="1"/>
    <col min="3310" max="3310" width="8.42578125" style="108" customWidth="1"/>
    <col min="3311" max="3311" width="15.85546875" style="108" customWidth="1"/>
    <col min="3312" max="3312" width="16.140625" style="108" customWidth="1"/>
    <col min="3313" max="3313" width="16.28515625" style="108" customWidth="1"/>
    <col min="3314" max="3314" width="11.28515625" style="108" customWidth="1"/>
    <col min="3315" max="3561" width="9.140625" style="108"/>
    <col min="3562" max="3562" width="0" style="108" hidden="1" customWidth="1"/>
    <col min="3563" max="3563" width="5.140625" style="108" customWidth="1"/>
    <col min="3564" max="3564" width="12.140625" style="108" customWidth="1"/>
    <col min="3565" max="3565" width="17.140625" style="108" customWidth="1"/>
    <col min="3566" max="3566" width="8.42578125" style="108" customWidth="1"/>
    <col min="3567" max="3567" width="15.85546875" style="108" customWidth="1"/>
    <col min="3568" max="3568" width="16.140625" style="108" customWidth="1"/>
    <col min="3569" max="3569" width="16.28515625" style="108" customWidth="1"/>
    <col min="3570" max="3570" width="11.28515625" style="108" customWidth="1"/>
    <col min="3571" max="3817" width="9.140625" style="108"/>
    <col min="3818" max="3818" width="0" style="108" hidden="1" customWidth="1"/>
    <col min="3819" max="3819" width="5.140625" style="108" customWidth="1"/>
    <col min="3820" max="3820" width="12.140625" style="108" customWidth="1"/>
    <col min="3821" max="3821" width="17.140625" style="108" customWidth="1"/>
    <col min="3822" max="3822" width="8.42578125" style="108" customWidth="1"/>
    <col min="3823" max="3823" width="15.85546875" style="108" customWidth="1"/>
    <col min="3824" max="3824" width="16.140625" style="108" customWidth="1"/>
    <col min="3825" max="3825" width="16.28515625" style="108" customWidth="1"/>
    <col min="3826" max="3826" width="11.28515625" style="108" customWidth="1"/>
    <col min="3827" max="4073" width="9.140625" style="108"/>
    <col min="4074" max="4074" width="0" style="108" hidden="1" customWidth="1"/>
    <col min="4075" max="4075" width="5.140625" style="108" customWidth="1"/>
    <col min="4076" max="4076" width="12.140625" style="108" customWidth="1"/>
    <col min="4077" max="4077" width="17.140625" style="108" customWidth="1"/>
    <col min="4078" max="4078" width="8.42578125" style="108" customWidth="1"/>
    <col min="4079" max="4079" width="15.85546875" style="108" customWidth="1"/>
    <col min="4080" max="4080" width="16.140625" style="108" customWidth="1"/>
    <col min="4081" max="4081" width="16.28515625" style="108" customWidth="1"/>
    <col min="4082" max="4082" width="11.28515625" style="108" customWidth="1"/>
    <col min="4083" max="4329" width="9.140625" style="108"/>
    <col min="4330" max="4330" width="0" style="108" hidden="1" customWidth="1"/>
    <col min="4331" max="4331" width="5.140625" style="108" customWidth="1"/>
    <col min="4332" max="4332" width="12.140625" style="108" customWidth="1"/>
    <col min="4333" max="4333" width="17.140625" style="108" customWidth="1"/>
    <col min="4334" max="4334" width="8.42578125" style="108" customWidth="1"/>
    <col min="4335" max="4335" width="15.85546875" style="108" customWidth="1"/>
    <col min="4336" max="4336" width="16.140625" style="108" customWidth="1"/>
    <col min="4337" max="4337" width="16.28515625" style="108" customWidth="1"/>
    <col min="4338" max="4338" width="11.28515625" style="108" customWidth="1"/>
    <col min="4339" max="4585" width="9.140625" style="108"/>
    <col min="4586" max="4586" width="0" style="108" hidden="1" customWidth="1"/>
    <col min="4587" max="4587" width="5.140625" style="108" customWidth="1"/>
    <col min="4588" max="4588" width="12.140625" style="108" customWidth="1"/>
    <col min="4589" max="4589" width="17.140625" style="108" customWidth="1"/>
    <col min="4590" max="4590" width="8.42578125" style="108" customWidth="1"/>
    <col min="4591" max="4591" width="15.85546875" style="108" customWidth="1"/>
    <col min="4592" max="4592" width="16.140625" style="108" customWidth="1"/>
    <col min="4593" max="4593" width="16.28515625" style="108" customWidth="1"/>
    <col min="4594" max="4594" width="11.28515625" style="108" customWidth="1"/>
    <col min="4595" max="4841" width="9.140625" style="108"/>
    <col min="4842" max="4842" width="0" style="108" hidden="1" customWidth="1"/>
    <col min="4843" max="4843" width="5.140625" style="108" customWidth="1"/>
    <col min="4844" max="4844" width="12.140625" style="108" customWidth="1"/>
    <col min="4845" max="4845" width="17.140625" style="108" customWidth="1"/>
    <col min="4846" max="4846" width="8.42578125" style="108" customWidth="1"/>
    <col min="4847" max="4847" width="15.85546875" style="108" customWidth="1"/>
    <col min="4848" max="4848" width="16.140625" style="108" customWidth="1"/>
    <col min="4849" max="4849" width="16.28515625" style="108" customWidth="1"/>
    <col min="4850" max="4850" width="11.28515625" style="108" customWidth="1"/>
    <col min="4851" max="5097" width="9.140625" style="108"/>
    <col min="5098" max="5098" width="0" style="108" hidden="1" customWidth="1"/>
    <col min="5099" max="5099" width="5.140625" style="108" customWidth="1"/>
    <col min="5100" max="5100" width="12.140625" style="108" customWidth="1"/>
    <col min="5101" max="5101" width="17.140625" style="108" customWidth="1"/>
    <col min="5102" max="5102" width="8.42578125" style="108" customWidth="1"/>
    <col min="5103" max="5103" width="15.85546875" style="108" customWidth="1"/>
    <col min="5104" max="5104" width="16.140625" style="108" customWidth="1"/>
    <col min="5105" max="5105" width="16.28515625" style="108" customWidth="1"/>
    <col min="5106" max="5106" width="11.28515625" style="108" customWidth="1"/>
    <col min="5107" max="5353" width="9.140625" style="108"/>
    <col min="5354" max="5354" width="0" style="108" hidden="1" customWidth="1"/>
    <col min="5355" max="5355" width="5.140625" style="108" customWidth="1"/>
    <col min="5356" max="5356" width="12.140625" style="108" customWidth="1"/>
    <col min="5357" max="5357" width="17.140625" style="108" customWidth="1"/>
    <col min="5358" max="5358" width="8.42578125" style="108" customWidth="1"/>
    <col min="5359" max="5359" width="15.85546875" style="108" customWidth="1"/>
    <col min="5360" max="5360" width="16.140625" style="108" customWidth="1"/>
    <col min="5361" max="5361" width="16.28515625" style="108" customWidth="1"/>
    <col min="5362" max="5362" width="11.28515625" style="108" customWidth="1"/>
    <col min="5363" max="5609" width="9.140625" style="108"/>
    <col min="5610" max="5610" width="0" style="108" hidden="1" customWidth="1"/>
    <col min="5611" max="5611" width="5.140625" style="108" customWidth="1"/>
    <col min="5612" max="5612" width="12.140625" style="108" customWidth="1"/>
    <col min="5613" max="5613" width="17.140625" style="108" customWidth="1"/>
    <col min="5614" max="5614" width="8.42578125" style="108" customWidth="1"/>
    <col min="5615" max="5615" width="15.85546875" style="108" customWidth="1"/>
    <col min="5616" max="5616" width="16.140625" style="108" customWidth="1"/>
    <col min="5617" max="5617" width="16.28515625" style="108" customWidth="1"/>
    <col min="5618" max="5618" width="11.28515625" style="108" customWidth="1"/>
    <col min="5619" max="5865" width="9.140625" style="108"/>
    <col min="5866" max="5866" width="0" style="108" hidden="1" customWidth="1"/>
    <col min="5867" max="5867" width="5.140625" style="108" customWidth="1"/>
    <col min="5868" max="5868" width="12.140625" style="108" customWidth="1"/>
    <col min="5869" max="5869" width="17.140625" style="108" customWidth="1"/>
    <col min="5870" max="5870" width="8.42578125" style="108" customWidth="1"/>
    <col min="5871" max="5871" width="15.85546875" style="108" customWidth="1"/>
    <col min="5872" max="5872" width="16.140625" style="108" customWidth="1"/>
    <col min="5873" max="5873" width="16.28515625" style="108" customWidth="1"/>
    <col min="5874" max="5874" width="11.28515625" style="108" customWidth="1"/>
    <col min="5875" max="6121" width="9.140625" style="108"/>
    <col min="6122" max="6122" width="0" style="108" hidden="1" customWidth="1"/>
    <col min="6123" max="6123" width="5.140625" style="108" customWidth="1"/>
    <col min="6124" max="6124" width="12.140625" style="108" customWidth="1"/>
    <col min="6125" max="6125" width="17.140625" style="108" customWidth="1"/>
    <col min="6126" max="6126" width="8.42578125" style="108" customWidth="1"/>
    <col min="6127" max="6127" width="15.85546875" style="108" customWidth="1"/>
    <col min="6128" max="6128" width="16.140625" style="108" customWidth="1"/>
    <col min="6129" max="6129" width="16.28515625" style="108" customWidth="1"/>
    <col min="6130" max="6130" width="11.28515625" style="108" customWidth="1"/>
    <col min="6131" max="6377" width="9.140625" style="108"/>
    <col min="6378" max="6378" width="0" style="108" hidden="1" customWidth="1"/>
    <col min="6379" max="6379" width="5.140625" style="108" customWidth="1"/>
    <col min="6380" max="6380" width="12.140625" style="108" customWidth="1"/>
    <col min="6381" max="6381" width="17.140625" style="108" customWidth="1"/>
    <col min="6382" max="6382" width="8.42578125" style="108" customWidth="1"/>
    <col min="6383" max="6383" width="15.85546875" style="108" customWidth="1"/>
    <col min="6384" max="6384" width="16.140625" style="108" customWidth="1"/>
    <col min="6385" max="6385" width="16.28515625" style="108" customWidth="1"/>
    <col min="6386" max="6386" width="11.28515625" style="108" customWidth="1"/>
    <col min="6387" max="6633" width="9.140625" style="108"/>
    <col min="6634" max="6634" width="0" style="108" hidden="1" customWidth="1"/>
    <col min="6635" max="6635" width="5.140625" style="108" customWidth="1"/>
    <col min="6636" max="6636" width="12.140625" style="108" customWidth="1"/>
    <col min="6637" max="6637" width="17.140625" style="108" customWidth="1"/>
    <col min="6638" max="6638" width="8.42578125" style="108" customWidth="1"/>
    <col min="6639" max="6639" width="15.85546875" style="108" customWidth="1"/>
    <col min="6640" max="6640" width="16.140625" style="108" customWidth="1"/>
    <col min="6641" max="6641" width="16.28515625" style="108" customWidth="1"/>
    <col min="6642" max="6642" width="11.28515625" style="108" customWidth="1"/>
    <col min="6643" max="6889" width="9.140625" style="108"/>
    <col min="6890" max="6890" width="0" style="108" hidden="1" customWidth="1"/>
    <col min="6891" max="6891" width="5.140625" style="108" customWidth="1"/>
    <col min="6892" max="6892" width="12.140625" style="108" customWidth="1"/>
    <col min="6893" max="6893" width="17.140625" style="108" customWidth="1"/>
    <col min="6894" max="6894" width="8.42578125" style="108" customWidth="1"/>
    <col min="6895" max="6895" width="15.85546875" style="108" customWidth="1"/>
    <col min="6896" max="6896" width="16.140625" style="108" customWidth="1"/>
    <col min="6897" max="6897" width="16.28515625" style="108" customWidth="1"/>
    <col min="6898" max="6898" width="11.28515625" style="108" customWidth="1"/>
    <col min="6899" max="7145" width="9.140625" style="108"/>
    <col min="7146" max="7146" width="0" style="108" hidden="1" customWidth="1"/>
    <col min="7147" max="7147" width="5.140625" style="108" customWidth="1"/>
    <col min="7148" max="7148" width="12.140625" style="108" customWidth="1"/>
    <col min="7149" max="7149" width="17.140625" style="108" customWidth="1"/>
    <col min="7150" max="7150" width="8.42578125" style="108" customWidth="1"/>
    <col min="7151" max="7151" width="15.85546875" style="108" customWidth="1"/>
    <col min="7152" max="7152" width="16.140625" style="108" customWidth="1"/>
    <col min="7153" max="7153" width="16.28515625" style="108" customWidth="1"/>
    <col min="7154" max="7154" width="11.28515625" style="108" customWidth="1"/>
    <col min="7155" max="7401" width="9.140625" style="108"/>
    <col min="7402" max="7402" width="0" style="108" hidden="1" customWidth="1"/>
    <col min="7403" max="7403" width="5.140625" style="108" customWidth="1"/>
    <col min="7404" max="7404" width="12.140625" style="108" customWidth="1"/>
    <col min="7405" max="7405" width="17.140625" style="108" customWidth="1"/>
    <col min="7406" max="7406" width="8.42578125" style="108" customWidth="1"/>
    <col min="7407" max="7407" width="15.85546875" style="108" customWidth="1"/>
    <col min="7408" max="7408" width="16.140625" style="108" customWidth="1"/>
    <col min="7409" max="7409" width="16.28515625" style="108" customWidth="1"/>
    <col min="7410" max="7410" width="11.28515625" style="108" customWidth="1"/>
    <col min="7411" max="7657" width="9.140625" style="108"/>
    <col min="7658" max="7658" width="0" style="108" hidden="1" customWidth="1"/>
    <col min="7659" max="7659" width="5.140625" style="108" customWidth="1"/>
    <col min="7660" max="7660" width="12.140625" style="108" customWidth="1"/>
    <col min="7661" max="7661" width="17.140625" style="108" customWidth="1"/>
    <col min="7662" max="7662" width="8.42578125" style="108" customWidth="1"/>
    <col min="7663" max="7663" width="15.85546875" style="108" customWidth="1"/>
    <col min="7664" max="7664" width="16.140625" style="108" customWidth="1"/>
    <col min="7665" max="7665" width="16.28515625" style="108" customWidth="1"/>
    <col min="7666" max="7666" width="11.28515625" style="108" customWidth="1"/>
    <col min="7667" max="7913" width="9.140625" style="108"/>
    <col min="7914" max="7914" width="0" style="108" hidden="1" customWidth="1"/>
    <col min="7915" max="7915" width="5.140625" style="108" customWidth="1"/>
    <col min="7916" max="7916" width="12.140625" style="108" customWidth="1"/>
    <col min="7917" max="7917" width="17.140625" style="108" customWidth="1"/>
    <col min="7918" max="7918" width="8.42578125" style="108" customWidth="1"/>
    <col min="7919" max="7919" width="15.85546875" style="108" customWidth="1"/>
    <col min="7920" max="7920" width="16.140625" style="108" customWidth="1"/>
    <col min="7921" max="7921" width="16.28515625" style="108" customWidth="1"/>
    <col min="7922" max="7922" width="11.28515625" style="108" customWidth="1"/>
    <col min="7923" max="8169" width="9.140625" style="108"/>
    <col min="8170" max="8170" width="0" style="108" hidden="1" customWidth="1"/>
    <col min="8171" max="8171" width="5.140625" style="108" customWidth="1"/>
    <col min="8172" max="8172" width="12.140625" style="108" customWidth="1"/>
    <col min="8173" max="8173" width="17.140625" style="108" customWidth="1"/>
    <col min="8174" max="8174" width="8.42578125" style="108" customWidth="1"/>
    <col min="8175" max="8175" width="15.85546875" style="108" customWidth="1"/>
    <col min="8176" max="8176" width="16.140625" style="108" customWidth="1"/>
    <col min="8177" max="8177" width="16.28515625" style="108" customWidth="1"/>
    <col min="8178" max="8178" width="11.28515625" style="108" customWidth="1"/>
    <col min="8179" max="8425" width="9.140625" style="108"/>
    <col min="8426" max="8426" width="0" style="108" hidden="1" customWidth="1"/>
    <col min="8427" max="8427" width="5.140625" style="108" customWidth="1"/>
    <col min="8428" max="8428" width="12.140625" style="108" customWidth="1"/>
    <col min="8429" max="8429" width="17.140625" style="108" customWidth="1"/>
    <col min="8430" max="8430" width="8.42578125" style="108" customWidth="1"/>
    <col min="8431" max="8431" width="15.85546875" style="108" customWidth="1"/>
    <col min="8432" max="8432" width="16.140625" style="108" customWidth="1"/>
    <col min="8433" max="8433" width="16.28515625" style="108" customWidth="1"/>
    <col min="8434" max="8434" width="11.28515625" style="108" customWidth="1"/>
    <col min="8435" max="8681" width="9.140625" style="108"/>
    <col min="8682" max="8682" width="0" style="108" hidden="1" customWidth="1"/>
    <col min="8683" max="8683" width="5.140625" style="108" customWidth="1"/>
    <col min="8684" max="8684" width="12.140625" style="108" customWidth="1"/>
    <col min="8685" max="8685" width="17.140625" style="108" customWidth="1"/>
    <col min="8686" max="8686" width="8.42578125" style="108" customWidth="1"/>
    <col min="8687" max="8687" width="15.85546875" style="108" customWidth="1"/>
    <col min="8688" max="8688" width="16.140625" style="108" customWidth="1"/>
    <col min="8689" max="8689" width="16.28515625" style="108" customWidth="1"/>
    <col min="8690" max="8690" width="11.28515625" style="108" customWidth="1"/>
    <col min="8691" max="8937" width="9.140625" style="108"/>
    <col min="8938" max="8938" width="0" style="108" hidden="1" customWidth="1"/>
    <col min="8939" max="8939" width="5.140625" style="108" customWidth="1"/>
    <col min="8940" max="8940" width="12.140625" style="108" customWidth="1"/>
    <col min="8941" max="8941" width="17.140625" style="108" customWidth="1"/>
    <col min="8942" max="8942" width="8.42578125" style="108" customWidth="1"/>
    <col min="8943" max="8943" width="15.85546875" style="108" customWidth="1"/>
    <col min="8944" max="8944" width="16.140625" style="108" customWidth="1"/>
    <col min="8945" max="8945" width="16.28515625" style="108" customWidth="1"/>
    <col min="8946" max="8946" width="11.28515625" style="108" customWidth="1"/>
    <col min="8947" max="9193" width="9.140625" style="108"/>
    <col min="9194" max="9194" width="0" style="108" hidden="1" customWidth="1"/>
    <col min="9195" max="9195" width="5.140625" style="108" customWidth="1"/>
    <col min="9196" max="9196" width="12.140625" style="108" customWidth="1"/>
    <col min="9197" max="9197" width="17.140625" style="108" customWidth="1"/>
    <col min="9198" max="9198" width="8.42578125" style="108" customWidth="1"/>
    <col min="9199" max="9199" width="15.85546875" style="108" customWidth="1"/>
    <col min="9200" max="9200" width="16.140625" style="108" customWidth="1"/>
    <col min="9201" max="9201" width="16.28515625" style="108" customWidth="1"/>
    <col min="9202" max="9202" width="11.28515625" style="108" customWidth="1"/>
    <col min="9203" max="9449" width="9.140625" style="108"/>
    <col min="9450" max="9450" width="0" style="108" hidden="1" customWidth="1"/>
    <col min="9451" max="9451" width="5.140625" style="108" customWidth="1"/>
    <col min="9452" max="9452" width="12.140625" style="108" customWidth="1"/>
    <col min="9453" max="9453" width="17.140625" style="108" customWidth="1"/>
    <col min="9454" max="9454" width="8.42578125" style="108" customWidth="1"/>
    <col min="9455" max="9455" width="15.85546875" style="108" customWidth="1"/>
    <col min="9456" max="9456" width="16.140625" style="108" customWidth="1"/>
    <col min="9457" max="9457" width="16.28515625" style="108" customWidth="1"/>
    <col min="9458" max="9458" width="11.28515625" style="108" customWidth="1"/>
    <col min="9459" max="9705" width="9.140625" style="108"/>
    <col min="9706" max="9706" width="0" style="108" hidden="1" customWidth="1"/>
    <col min="9707" max="9707" width="5.140625" style="108" customWidth="1"/>
    <col min="9708" max="9708" width="12.140625" style="108" customWidth="1"/>
    <col min="9709" max="9709" width="17.140625" style="108" customWidth="1"/>
    <col min="9710" max="9710" width="8.42578125" style="108" customWidth="1"/>
    <col min="9711" max="9711" width="15.85546875" style="108" customWidth="1"/>
    <col min="9712" max="9712" width="16.140625" style="108" customWidth="1"/>
    <col min="9713" max="9713" width="16.28515625" style="108" customWidth="1"/>
    <col min="9714" max="9714" width="11.28515625" style="108" customWidth="1"/>
    <col min="9715" max="9961" width="9.140625" style="108"/>
    <col min="9962" max="9962" width="0" style="108" hidden="1" customWidth="1"/>
    <col min="9963" max="9963" width="5.140625" style="108" customWidth="1"/>
    <col min="9964" max="9964" width="12.140625" style="108" customWidth="1"/>
    <col min="9965" max="9965" width="17.140625" style="108" customWidth="1"/>
    <col min="9966" max="9966" width="8.42578125" style="108" customWidth="1"/>
    <col min="9967" max="9967" width="15.85546875" style="108" customWidth="1"/>
    <col min="9968" max="9968" width="16.140625" style="108" customWidth="1"/>
    <col min="9969" max="9969" width="16.28515625" style="108" customWidth="1"/>
    <col min="9970" max="9970" width="11.28515625" style="108" customWidth="1"/>
    <col min="9971" max="10217" width="9.140625" style="108"/>
    <col min="10218" max="10218" width="0" style="108" hidden="1" customWidth="1"/>
    <col min="10219" max="10219" width="5.140625" style="108" customWidth="1"/>
    <col min="10220" max="10220" width="12.140625" style="108" customWidth="1"/>
    <col min="10221" max="10221" width="17.140625" style="108" customWidth="1"/>
    <col min="10222" max="10222" width="8.42578125" style="108" customWidth="1"/>
    <col min="10223" max="10223" width="15.85546875" style="108" customWidth="1"/>
    <col min="10224" max="10224" width="16.140625" style="108" customWidth="1"/>
    <col min="10225" max="10225" width="16.28515625" style="108" customWidth="1"/>
    <col min="10226" max="10226" width="11.28515625" style="108" customWidth="1"/>
    <col min="10227" max="10473" width="9.140625" style="108"/>
    <col min="10474" max="10474" width="0" style="108" hidden="1" customWidth="1"/>
    <col min="10475" max="10475" width="5.140625" style="108" customWidth="1"/>
    <col min="10476" max="10476" width="12.140625" style="108" customWidth="1"/>
    <col min="10477" max="10477" width="17.140625" style="108" customWidth="1"/>
    <col min="10478" max="10478" width="8.42578125" style="108" customWidth="1"/>
    <col min="10479" max="10479" width="15.85546875" style="108" customWidth="1"/>
    <col min="10480" max="10480" width="16.140625" style="108" customWidth="1"/>
    <col min="10481" max="10481" width="16.28515625" style="108" customWidth="1"/>
    <col min="10482" max="10482" width="11.28515625" style="108" customWidth="1"/>
    <col min="10483" max="10729" width="9.140625" style="108"/>
    <col min="10730" max="10730" width="0" style="108" hidden="1" customWidth="1"/>
    <col min="10731" max="10731" width="5.140625" style="108" customWidth="1"/>
    <col min="10732" max="10732" width="12.140625" style="108" customWidth="1"/>
    <col min="10733" max="10733" width="17.140625" style="108" customWidth="1"/>
    <col min="10734" max="10734" width="8.42578125" style="108" customWidth="1"/>
    <col min="10735" max="10735" width="15.85546875" style="108" customWidth="1"/>
    <col min="10736" max="10736" width="16.140625" style="108" customWidth="1"/>
    <col min="10737" max="10737" width="16.28515625" style="108" customWidth="1"/>
    <col min="10738" max="10738" width="11.28515625" style="108" customWidth="1"/>
    <col min="10739" max="10985" width="9.140625" style="108"/>
    <col min="10986" max="10986" width="0" style="108" hidden="1" customWidth="1"/>
    <col min="10987" max="10987" width="5.140625" style="108" customWidth="1"/>
    <col min="10988" max="10988" width="12.140625" style="108" customWidth="1"/>
    <col min="10989" max="10989" width="17.140625" style="108" customWidth="1"/>
    <col min="10990" max="10990" width="8.42578125" style="108" customWidth="1"/>
    <col min="10991" max="10991" width="15.85546875" style="108" customWidth="1"/>
    <col min="10992" max="10992" width="16.140625" style="108" customWidth="1"/>
    <col min="10993" max="10993" width="16.28515625" style="108" customWidth="1"/>
    <col min="10994" max="10994" width="11.28515625" style="108" customWidth="1"/>
    <col min="10995" max="11241" width="9.140625" style="108"/>
    <col min="11242" max="11242" width="0" style="108" hidden="1" customWidth="1"/>
    <col min="11243" max="11243" width="5.140625" style="108" customWidth="1"/>
    <col min="11244" max="11244" width="12.140625" style="108" customWidth="1"/>
    <col min="11245" max="11245" width="17.140625" style="108" customWidth="1"/>
    <col min="11246" max="11246" width="8.42578125" style="108" customWidth="1"/>
    <col min="11247" max="11247" width="15.85546875" style="108" customWidth="1"/>
    <col min="11248" max="11248" width="16.140625" style="108" customWidth="1"/>
    <col min="11249" max="11249" width="16.28515625" style="108" customWidth="1"/>
    <col min="11250" max="11250" width="11.28515625" style="108" customWidth="1"/>
    <col min="11251" max="11497" width="9.140625" style="108"/>
    <col min="11498" max="11498" width="0" style="108" hidden="1" customWidth="1"/>
    <col min="11499" max="11499" width="5.140625" style="108" customWidth="1"/>
    <col min="11500" max="11500" width="12.140625" style="108" customWidth="1"/>
    <col min="11501" max="11501" width="17.140625" style="108" customWidth="1"/>
    <col min="11502" max="11502" width="8.42578125" style="108" customWidth="1"/>
    <col min="11503" max="11503" width="15.85546875" style="108" customWidth="1"/>
    <col min="11504" max="11504" width="16.140625" style="108" customWidth="1"/>
    <col min="11505" max="11505" width="16.28515625" style="108" customWidth="1"/>
    <col min="11506" max="11506" width="11.28515625" style="108" customWidth="1"/>
    <col min="11507" max="11753" width="9.140625" style="108"/>
    <col min="11754" max="11754" width="0" style="108" hidden="1" customWidth="1"/>
    <col min="11755" max="11755" width="5.140625" style="108" customWidth="1"/>
    <col min="11756" max="11756" width="12.140625" style="108" customWidth="1"/>
    <col min="11757" max="11757" width="17.140625" style="108" customWidth="1"/>
    <col min="11758" max="11758" width="8.42578125" style="108" customWidth="1"/>
    <col min="11759" max="11759" width="15.85546875" style="108" customWidth="1"/>
    <col min="11760" max="11760" width="16.140625" style="108" customWidth="1"/>
    <col min="11761" max="11761" width="16.28515625" style="108" customWidth="1"/>
    <col min="11762" max="11762" width="11.28515625" style="108" customWidth="1"/>
    <col min="11763" max="12009" width="9.140625" style="108"/>
    <col min="12010" max="12010" width="0" style="108" hidden="1" customWidth="1"/>
    <col min="12011" max="12011" width="5.140625" style="108" customWidth="1"/>
    <col min="12012" max="12012" width="12.140625" style="108" customWidth="1"/>
    <col min="12013" max="12013" width="17.140625" style="108" customWidth="1"/>
    <col min="12014" max="12014" width="8.42578125" style="108" customWidth="1"/>
    <col min="12015" max="12015" width="15.85546875" style="108" customWidth="1"/>
    <col min="12016" max="12016" width="16.140625" style="108" customWidth="1"/>
    <col min="12017" max="12017" width="16.28515625" style="108" customWidth="1"/>
    <col min="12018" max="12018" width="11.28515625" style="108" customWidth="1"/>
    <col min="12019" max="12265" width="9.140625" style="108"/>
    <col min="12266" max="12266" width="0" style="108" hidden="1" customWidth="1"/>
    <col min="12267" max="12267" width="5.140625" style="108" customWidth="1"/>
    <col min="12268" max="12268" width="12.140625" style="108" customWidth="1"/>
    <col min="12269" max="12269" width="17.140625" style="108" customWidth="1"/>
    <col min="12270" max="12270" width="8.42578125" style="108" customWidth="1"/>
    <col min="12271" max="12271" width="15.85546875" style="108" customWidth="1"/>
    <col min="12272" max="12272" width="16.140625" style="108" customWidth="1"/>
    <col min="12273" max="12273" width="16.28515625" style="108" customWidth="1"/>
    <col min="12274" max="12274" width="11.28515625" style="108" customWidth="1"/>
    <col min="12275" max="12521" width="9.140625" style="108"/>
    <col min="12522" max="12522" width="0" style="108" hidden="1" customWidth="1"/>
    <col min="12523" max="12523" width="5.140625" style="108" customWidth="1"/>
    <col min="12524" max="12524" width="12.140625" style="108" customWidth="1"/>
    <col min="12525" max="12525" width="17.140625" style="108" customWidth="1"/>
    <col min="12526" max="12526" width="8.42578125" style="108" customWidth="1"/>
    <col min="12527" max="12527" width="15.85546875" style="108" customWidth="1"/>
    <col min="12528" max="12528" width="16.140625" style="108" customWidth="1"/>
    <col min="12529" max="12529" width="16.28515625" style="108" customWidth="1"/>
    <col min="12530" max="12530" width="11.28515625" style="108" customWidth="1"/>
    <col min="12531" max="12777" width="9.140625" style="108"/>
    <col min="12778" max="12778" width="0" style="108" hidden="1" customWidth="1"/>
    <col min="12779" max="12779" width="5.140625" style="108" customWidth="1"/>
    <col min="12780" max="12780" width="12.140625" style="108" customWidth="1"/>
    <col min="12781" max="12781" width="17.140625" style="108" customWidth="1"/>
    <col min="12782" max="12782" width="8.42578125" style="108" customWidth="1"/>
    <col min="12783" max="12783" width="15.85546875" style="108" customWidth="1"/>
    <col min="12784" max="12784" width="16.140625" style="108" customWidth="1"/>
    <col min="12785" max="12785" width="16.28515625" style="108" customWidth="1"/>
    <col min="12786" max="12786" width="11.28515625" style="108" customWidth="1"/>
    <col min="12787" max="13033" width="9.140625" style="108"/>
    <col min="13034" max="13034" width="0" style="108" hidden="1" customWidth="1"/>
    <col min="13035" max="13035" width="5.140625" style="108" customWidth="1"/>
    <col min="13036" max="13036" width="12.140625" style="108" customWidth="1"/>
    <col min="13037" max="13037" width="17.140625" style="108" customWidth="1"/>
    <col min="13038" max="13038" width="8.42578125" style="108" customWidth="1"/>
    <col min="13039" max="13039" width="15.85546875" style="108" customWidth="1"/>
    <col min="13040" max="13040" width="16.140625" style="108" customWidth="1"/>
    <col min="13041" max="13041" width="16.28515625" style="108" customWidth="1"/>
    <col min="13042" max="13042" width="11.28515625" style="108" customWidth="1"/>
    <col min="13043" max="13289" width="9.140625" style="108"/>
    <col min="13290" max="13290" width="0" style="108" hidden="1" customWidth="1"/>
    <col min="13291" max="13291" width="5.140625" style="108" customWidth="1"/>
    <col min="13292" max="13292" width="12.140625" style="108" customWidth="1"/>
    <col min="13293" max="13293" width="17.140625" style="108" customWidth="1"/>
    <col min="13294" max="13294" width="8.42578125" style="108" customWidth="1"/>
    <col min="13295" max="13295" width="15.85546875" style="108" customWidth="1"/>
    <col min="13296" max="13296" width="16.140625" style="108" customWidth="1"/>
    <col min="13297" max="13297" width="16.28515625" style="108" customWidth="1"/>
    <col min="13298" max="13298" width="11.28515625" style="108" customWidth="1"/>
    <col min="13299" max="13545" width="9.140625" style="108"/>
    <col min="13546" max="13546" width="0" style="108" hidden="1" customWidth="1"/>
    <col min="13547" max="13547" width="5.140625" style="108" customWidth="1"/>
    <col min="13548" max="13548" width="12.140625" style="108" customWidth="1"/>
    <col min="13549" max="13549" width="17.140625" style="108" customWidth="1"/>
    <col min="13550" max="13550" width="8.42578125" style="108" customWidth="1"/>
    <col min="13551" max="13551" width="15.85546875" style="108" customWidth="1"/>
    <col min="13552" max="13552" width="16.140625" style="108" customWidth="1"/>
    <col min="13553" max="13553" width="16.28515625" style="108" customWidth="1"/>
    <col min="13554" max="13554" width="11.28515625" style="108" customWidth="1"/>
    <col min="13555" max="13801" width="9.140625" style="108"/>
    <col min="13802" max="13802" width="0" style="108" hidden="1" customWidth="1"/>
    <col min="13803" max="13803" width="5.140625" style="108" customWidth="1"/>
    <col min="13804" max="13804" width="12.140625" style="108" customWidth="1"/>
    <col min="13805" max="13805" width="17.140625" style="108" customWidth="1"/>
    <col min="13806" max="13806" width="8.42578125" style="108" customWidth="1"/>
    <col min="13807" max="13807" width="15.85546875" style="108" customWidth="1"/>
    <col min="13808" max="13808" width="16.140625" style="108" customWidth="1"/>
    <col min="13809" max="13809" width="16.28515625" style="108" customWidth="1"/>
    <col min="13810" max="13810" width="11.28515625" style="108" customWidth="1"/>
    <col min="13811" max="14057" width="9.140625" style="108"/>
    <col min="14058" max="14058" width="0" style="108" hidden="1" customWidth="1"/>
    <col min="14059" max="14059" width="5.140625" style="108" customWidth="1"/>
    <col min="14060" max="14060" width="12.140625" style="108" customWidth="1"/>
    <col min="14061" max="14061" width="17.140625" style="108" customWidth="1"/>
    <col min="14062" max="14062" width="8.42578125" style="108" customWidth="1"/>
    <col min="14063" max="14063" width="15.85546875" style="108" customWidth="1"/>
    <col min="14064" max="14064" width="16.140625" style="108" customWidth="1"/>
    <col min="14065" max="14065" width="16.28515625" style="108" customWidth="1"/>
    <col min="14066" max="14066" width="11.28515625" style="108" customWidth="1"/>
    <col min="14067" max="14313" width="9.140625" style="108"/>
    <col min="14314" max="14314" width="0" style="108" hidden="1" customWidth="1"/>
    <col min="14315" max="14315" width="5.140625" style="108" customWidth="1"/>
    <col min="14316" max="14316" width="12.140625" style="108" customWidth="1"/>
    <col min="14317" max="14317" width="17.140625" style="108" customWidth="1"/>
    <col min="14318" max="14318" width="8.42578125" style="108" customWidth="1"/>
    <col min="14319" max="14319" width="15.85546875" style="108" customWidth="1"/>
    <col min="14320" max="14320" width="16.140625" style="108" customWidth="1"/>
    <col min="14321" max="14321" width="16.28515625" style="108" customWidth="1"/>
    <col min="14322" max="14322" width="11.28515625" style="108" customWidth="1"/>
    <col min="14323" max="14569" width="9.140625" style="108"/>
    <col min="14570" max="14570" width="0" style="108" hidden="1" customWidth="1"/>
    <col min="14571" max="14571" width="5.140625" style="108" customWidth="1"/>
    <col min="14572" max="14572" width="12.140625" style="108" customWidth="1"/>
    <col min="14573" max="14573" width="17.140625" style="108" customWidth="1"/>
    <col min="14574" max="14574" width="8.42578125" style="108" customWidth="1"/>
    <col min="14575" max="14575" width="15.85546875" style="108" customWidth="1"/>
    <col min="14576" max="14576" width="16.140625" style="108" customWidth="1"/>
    <col min="14577" max="14577" width="16.28515625" style="108" customWidth="1"/>
    <col min="14578" max="14578" width="11.28515625" style="108" customWidth="1"/>
    <col min="14579" max="14825" width="9.140625" style="108"/>
    <col min="14826" max="14826" width="0" style="108" hidden="1" customWidth="1"/>
    <col min="14827" max="14827" width="5.140625" style="108" customWidth="1"/>
    <col min="14828" max="14828" width="12.140625" style="108" customWidth="1"/>
    <col min="14829" max="14829" width="17.140625" style="108" customWidth="1"/>
    <col min="14830" max="14830" width="8.42578125" style="108" customWidth="1"/>
    <col min="14831" max="14831" width="15.85546875" style="108" customWidth="1"/>
    <col min="14832" max="14832" width="16.140625" style="108" customWidth="1"/>
    <col min="14833" max="14833" width="16.28515625" style="108" customWidth="1"/>
    <col min="14834" max="14834" width="11.28515625" style="108" customWidth="1"/>
    <col min="14835" max="15081" width="9.140625" style="108"/>
    <col min="15082" max="15082" width="0" style="108" hidden="1" customWidth="1"/>
    <col min="15083" max="15083" width="5.140625" style="108" customWidth="1"/>
    <col min="15084" max="15084" width="12.140625" style="108" customWidth="1"/>
    <col min="15085" max="15085" width="17.140625" style="108" customWidth="1"/>
    <col min="15086" max="15086" width="8.42578125" style="108" customWidth="1"/>
    <col min="15087" max="15087" width="15.85546875" style="108" customWidth="1"/>
    <col min="15088" max="15088" width="16.140625" style="108" customWidth="1"/>
    <col min="15089" max="15089" width="16.28515625" style="108" customWidth="1"/>
    <col min="15090" max="15090" width="11.28515625" style="108" customWidth="1"/>
    <col min="15091" max="15337" width="9.140625" style="108"/>
    <col min="15338" max="15338" width="0" style="108" hidden="1" customWidth="1"/>
    <col min="15339" max="15339" width="5.140625" style="108" customWidth="1"/>
    <col min="15340" max="15340" width="12.140625" style="108" customWidth="1"/>
    <col min="15341" max="15341" width="17.140625" style="108" customWidth="1"/>
    <col min="15342" max="15342" width="8.42578125" style="108" customWidth="1"/>
    <col min="15343" max="15343" width="15.85546875" style="108" customWidth="1"/>
    <col min="15344" max="15344" width="16.140625" style="108" customWidth="1"/>
    <col min="15345" max="15345" width="16.28515625" style="108" customWidth="1"/>
    <col min="15346" max="15346" width="11.28515625" style="108" customWidth="1"/>
    <col min="15347" max="15593" width="9.140625" style="108"/>
    <col min="15594" max="15594" width="0" style="108" hidden="1" customWidth="1"/>
    <col min="15595" max="15595" width="5.140625" style="108" customWidth="1"/>
    <col min="15596" max="15596" width="12.140625" style="108" customWidth="1"/>
    <col min="15597" max="15597" width="17.140625" style="108" customWidth="1"/>
    <col min="15598" max="15598" width="8.42578125" style="108" customWidth="1"/>
    <col min="15599" max="15599" width="15.85546875" style="108" customWidth="1"/>
    <col min="15600" max="15600" width="16.140625" style="108" customWidth="1"/>
    <col min="15601" max="15601" width="16.28515625" style="108" customWidth="1"/>
    <col min="15602" max="15602" width="11.28515625" style="108" customWidth="1"/>
    <col min="15603" max="15849" width="9.140625" style="108"/>
    <col min="15850" max="15850" width="0" style="108" hidden="1" customWidth="1"/>
    <col min="15851" max="15851" width="5.140625" style="108" customWidth="1"/>
    <col min="15852" max="15852" width="12.140625" style="108" customWidth="1"/>
    <col min="15853" max="15853" width="17.140625" style="108" customWidth="1"/>
    <col min="15854" max="15854" width="8.42578125" style="108" customWidth="1"/>
    <col min="15855" max="15855" width="15.85546875" style="108" customWidth="1"/>
    <col min="15856" max="15856" width="16.140625" style="108" customWidth="1"/>
    <col min="15857" max="15857" width="16.28515625" style="108" customWidth="1"/>
    <col min="15858" max="15858" width="11.28515625" style="108" customWidth="1"/>
    <col min="15859" max="16105" width="9.140625" style="108"/>
    <col min="16106" max="16106" width="0" style="108" hidden="1" customWidth="1"/>
    <col min="16107" max="16107" width="5.140625" style="108" customWidth="1"/>
    <col min="16108" max="16108" width="12.140625" style="108" customWidth="1"/>
    <col min="16109" max="16109" width="17.140625" style="108" customWidth="1"/>
    <col min="16110" max="16110" width="8.42578125" style="108" customWidth="1"/>
    <col min="16111" max="16111" width="15.85546875" style="108" customWidth="1"/>
    <col min="16112" max="16112" width="16.140625" style="108" customWidth="1"/>
    <col min="16113" max="16113" width="16.28515625" style="108" customWidth="1"/>
    <col min="16114" max="16114" width="11.28515625" style="108" customWidth="1"/>
    <col min="16115" max="16384" width="9.140625" style="108"/>
  </cols>
  <sheetData>
    <row r="1" spans="1:10" s="105" customFormat="1" ht="15">
      <c r="B1" s="233" t="s">
        <v>144</v>
      </c>
      <c r="C1" s="233"/>
      <c r="D1" s="233"/>
      <c r="E1" s="234" t="s">
        <v>591</v>
      </c>
      <c r="F1" s="234"/>
      <c r="G1" s="234"/>
      <c r="H1" s="234"/>
      <c r="I1" s="234"/>
      <c r="J1" s="128"/>
    </row>
    <row r="2" spans="1:10" s="105" customFormat="1" ht="15">
      <c r="B2" s="233" t="s">
        <v>145</v>
      </c>
      <c r="C2" s="233"/>
      <c r="D2" s="233"/>
      <c r="E2" s="233" t="e">
        <f>"MÔN:    "&amp;#REF!</f>
        <v>#REF!</v>
      </c>
      <c r="F2" s="233"/>
      <c r="G2" s="233"/>
      <c r="H2" s="233"/>
      <c r="I2" s="233"/>
      <c r="J2" s="128"/>
    </row>
    <row r="3" spans="1:10" s="105" customFormat="1" ht="15">
      <c r="B3" s="106"/>
      <c r="C3" s="107" t="str">
        <f>[1]DSSV!$D$1</f>
        <v>BẢNG ĐIỂM ĐÁNH GIÁ KẾT QUẢ HỌC TẬP * NĂM HỌC: 2014-2015</v>
      </c>
      <c r="D3" s="106"/>
      <c r="E3" s="233" t="e">
        <f>"MÃ MÔN: "&amp;#REF!</f>
        <v>#REF!</v>
      </c>
      <c r="F3" s="233"/>
      <c r="G3" s="233"/>
      <c r="H3" s="233"/>
      <c r="I3" s="233"/>
      <c r="J3" s="128"/>
    </row>
    <row r="4" spans="1:10" s="105" customFormat="1" ht="13.5" customHeight="1">
      <c r="B4" s="106"/>
      <c r="C4" s="106"/>
      <c r="D4" s="106"/>
      <c r="E4" s="106"/>
      <c r="F4" s="106"/>
      <c r="G4" s="106"/>
      <c r="H4" s="106"/>
      <c r="I4" s="113" t="s">
        <v>587</v>
      </c>
      <c r="J4" s="128"/>
    </row>
    <row r="5" spans="1:10" ht="14.25">
      <c r="B5" s="132" t="s">
        <v>465</v>
      </c>
      <c r="C5" s="109"/>
      <c r="D5" s="110"/>
      <c r="E5" s="111"/>
      <c r="I5" s="113" t="s">
        <v>586</v>
      </c>
    </row>
    <row r="6" spans="1:10" s="114" customFormat="1" ht="15" customHeight="1">
      <c r="A6" s="235" t="s">
        <v>0</v>
      </c>
      <c r="B6" s="232" t="s">
        <v>0</v>
      </c>
      <c r="C6" s="231" t="s">
        <v>2</v>
      </c>
      <c r="D6" s="236" t="s">
        <v>3</v>
      </c>
      <c r="E6" s="237" t="s">
        <v>4</v>
      </c>
      <c r="F6" s="229" t="s">
        <v>19</v>
      </c>
      <c r="G6" s="231" t="s">
        <v>20</v>
      </c>
      <c r="H6" s="231" t="s">
        <v>147</v>
      </c>
      <c r="I6" s="231" t="s">
        <v>15</v>
      </c>
      <c r="J6" s="228" t="s">
        <v>148</v>
      </c>
    </row>
    <row r="7" spans="1:10" s="114" customFormat="1" ht="15" customHeight="1">
      <c r="A7" s="235"/>
      <c r="B7" s="232"/>
      <c r="C7" s="232"/>
      <c r="D7" s="236"/>
      <c r="E7" s="237"/>
      <c r="F7" s="230"/>
      <c r="G7" s="232"/>
      <c r="H7" s="232"/>
      <c r="I7" s="231"/>
      <c r="J7" s="228"/>
    </row>
    <row r="8" spans="1:10" s="121" customFormat="1" ht="14.25" customHeight="1">
      <c r="A8" s="115">
        <v>1</v>
      </c>
      <c r="B8" s="116">
        <v>1</v>
      </c>
      <c r="C8" s="116">
        <v>2020525605</v>
      </c>
      <c r="D8" s="117" t="e">
        <f>VLOOKUP(C8,#REF!,2,0)</f>
        <v>#REF!</v>
      </c>
      <c r="E8" s="118" t="e">
        <f>VLOOKUP(C8,#REF!,3,0)</f>
        <v>#REF!</v>
      </c>
      <c r="F8" s="119" t="e">
        <f>VLOOKUP(C8,#REF!,5,0)</f>
        <v>#REF!</v>
      </c>
      <c r="G8" s="119" t="e">
        <f>VLOOKUP(C8,#REF!,6,0)</f>
        <v>#REF!</v>
      </c>
      <c r="H8" s="119"/>
      <c r="I8" s="120"/>
      <c r="J8" s="130">
        <v>9</v>
      </c>
    </row>
    <row r="9" spans="1:10" s="121" customFormat="1" ht="14.25" customHeight="1">
      <c r="A9" s="115">
        <v>2</v>
      </c>
      <c r="B9" s="122">
        <v>2</v>
      </c>
      <c r="C9" s="122"/>
      <c r="D9" s="123" t="e">
        <f>VLOOKUP(C9,#REF!,2,0)</f>
        <v>#REF!</v>
      </c>
      <c r="E9" s="124" t="e">
        <f>VLOOKUP(C9,#REF!,3,0)</f>
        <v>#REF!</v>
      </c>
      <c r="F9" s="125" t="e">
        <f>VLOOKUP(C9,#REF!,5,0)</f>
        <v>#REF!</v>
      </c>
      <c r="G9" s="125" t="e">
        <f>VLOOKUP(C9,#REF!,6,0)</f>
        <v>#REF!</v>
      </c>
      <c r="H9" s="125"/>
      <c r="I9" s="120"/>
      <c r="J9" s="130"/>
    </row>
    <row r="10" spans="1:10" s="121" customFormat="1" ht="14.25" customHeight="1">
      <c r="A10" s="115">
        <v>3</v>
      </c>
      <c r="B10" s="122">
        <v>3</v>
      </c>
      <c r="C10" s="122"/>
      <c r="D10" s="123" t="e">
        <f>VLOOKUP(C10,#REF!,2,0)</f>
        <v>#REF!</v>
      </c>
      <c r="E10" s="124" t="e">
        <f>VLOOKUP(C10,#REF!,3,0)</f>
        <v>#REF!</v>
      </c>
      <c r="F10" s="125" t="e">
        <f>VLOOKUP(C10,#REF!,5,0)</f>
        <v>#REF!</v>
      </c>
      <c r="G10" s="125" t="e">
        <f>VLOOKUP(C10,#REF!,6,0)</f>
        <v>#REF!</v>
      </c>
      <c r="H10" s="125"/>
      <c r="I10" s="120"/>
      <c r="J10" s="130"/>
    </row>
    <row r="11" spans="1:10" s="121" customFormat="1" ht="14.25" customHeight="1">
      <c r="A11" s="115">
        <v>4</v>
      </c>
      <c r="B11" s="122">
        <v>4</v>
      </c>
      <c r="C11" s="122"/>
      <c r="D11" s="123" t="e">
        <f>VLOOKUP(C11,#REF!,2,0)</f>
        <v>#REF!</v>
      </c>
      <c r="E11" s="124" t="e">
        <f>VLOOKUP(C11,#REF!,3,0)</f>
        <v>#REF!</v>
      </c>
      <c r="F11" s="125" t="e">
        <f>VLOOKUP(C11,#REF!,5,0)</f>
        <v>#REF!</v>
      </c>
      <c r="G11" s="125" t="e">
        <f>VLOOKUP(C11,#REF!,6,0)</f>
        <v>#REF!</v>
      </c>
      <c r="H11" s="125"/>
      <c r="I11" s="120"/>
      <c r="J11" s="130"/>
    </row>
    <row r="12" spans="1:10" s="121" customFormat="1" ht="14.25" customHeight="1">
      <c r="A12" s="115">
        <v>5</v>
      </c>
      <c r="B12" s="122">
        <v>5</v>
      </c>
      <c r="C12" s="122"/>
      <c r="D12" s="123" t="e">
        <f>VLOOKUP(C12,#REF!,2,0)</f>
        <v>#REF!</v>
      </c>
      <c r="E12" s="124" t="e">
        <f>VLOOKUP(C12,#REF!,3,0)</f>
        <v>#REF!</v>
      </c>
      <c r="F12" s="125" t="e">
        <f>VLOOKUP(C12,#REF!,5,0)</f>
        <v>#REF!</v>
      </c>
      <c r="G12" s="125" t="e">
        <f>VLOOKUP(C12,#REF!,6,0)</f>
        <v>#REF!</v>
      </c>
      <c r="H12" s="125"/>
      <c r="I12" s="120"/>
      <c r="J12" s="130"/>
    </row>
    <row r="13" spans="1:10" s="121" customFormat="1" ht="14.25" customHeight="1">
      <c r="A13" s="115">
        <v>6</v>
      </c>
      <c r="B13" s="122">
        <v>6</v>
      </c>
      <c r="C13" s="122"/>
      <c r="D13" s="123" t="e">
        <f>VLOOKUP(C13,#REF!,2,0)</f>
        <v>#REF!</v>
      </c>
      <c r="E13" s="124" t="e">
        <f>VLOOKUP(C13,#REF!,3,0)</f>
        <v>#REF!</v>
      </c>
      <c r="F13" s="125" t="e">
        <f>VLOOKUP(C13,#REF!,5,0)</f>
        <v>#REF!</v>
      </c>
      <c r="G13" s="125" t="e">
        <f>VLOOKUP(C13,#REF!,6,0)</f>
        <v>#REF!</v>
      </c>
      <c r="H13" s="125"/>
      <c r="I13" s="120"/>
      <c r="J13" s="130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5" priority="2" stopIfTrue="1" operator="equal">
      <formula>0</formula>
    </cfRule>
  </conditionalFormatting>
  <conditionalFormatting sqref="I8:I13">
    <cfRule type="containsErrors" dxfId="14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18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RowHeight="12"/>
  <cols>
    <col min="1" max="1" width="3.42578125" style="56" hidden="1" customWidth="1"/>
    <col min="2" max="2" width="3.85546875" style="56" customWidth="1"/>
    <col min="3" max="3" width="8.5703125" style="101" customWidth="1"/>
    <col min="4" max="4" width="13.5703125" style="67" customWidth="1"/>
    <col min="5" max="5" width="5.85546875" style="83" customWidth="1"/>
    <col min="6" max="6" width="9.28515625" style="84" customWidth="1"/>
    <col min="7" max="7" width="9.42578125" style="66" customWidth="1"/>
    <col min="8" max="8" width="3.140625" style="66" customWidth="1"/>
    <col min="9" max="14" width="3" style="66" customWidth="1"/>
    <col min="15" max="15" width="3" style="101" customWidth="1"/>
    <col min="16" max="16" width="3.28515625" style="101" customWidth="1"/>
    <col min="17" max="17" width="3.85546875" style="101" customWidth="1"/>
    <col min="18" max="18" width="11.28515625" style="90" customWidth="1"/>
    <col min="19" max="19" width="7.7109375" style="63" customWidth="1"/>
    <col min="20" max="16384" width="9.140625" style="56"/>
  </cols>
  <sheetData>
    <row r="1" spans="1:21" ht="18.75">
      <c r="B1" s="135" t="s">
        <v>462</v>
      </c>
      <c r="C1" s="136"/>
      <c r="D1" s="137"/>
      <c r="E1" s="138"/>
      <c r="F1" s="139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40"/>
      <c r="S1" s="141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57"/>
    </row>
    <row r="3" spans="1:21" ht="14.25">
      <c r="B3" s="196" t="s">
        <v>131</v>
      </c>
      <c r="C3" s="196"/>
      <c r="D3" s="196"/>
      <c r="E3" s="224" t="e">
        <f>"MÔN:    "&amp;#REF!&amp;"  *   "&amp;#REF!&amp;" "&amp;#REF!</f>
        <v>#REF!</v>
      </c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58"/>
    </row>
    <row r="4" spans="1:21" s="59" customFormat="1" ht="14.25">
      <c r="B4" s="102"/>
      <c r="C4" s="102"/>
      <c r="D4" s="60"/>
      <c r="E4" s="61"/>
      <c r="F4" s="104"/>
      <c r="G4" s="102"/>
      <c r="H4" s="102"/>
      <c r="I4" s="102" t="e">
        <f>"MÃ MÔN: "&amp;#REF!</f>
        <v>#REF!</v>
      </c>
      <c r="J4" s="102"/>
      <c r="L4" s="102"/>
      <c r="M4" s="102"/>
      <c r="N4" s="102"/>
      <c r="O4" s="102"/>
      <c r="P4" s="102"/>
      <c r="Q4" s="62" t="e">
        <f>"Học kỳ : " &amp;#REF!</f>
        <v>#REF!</v>
      </c>
      <c r="R4" s="58"/>
      <c r="S4" s="63"/>
    </row>
    <row r="5" spans="1:21" s="59" customFormat="1" ht="15">
      <c r="B5" s="64" t="str">
        <f>'LPl2'!$B$5</f>
        <v>Thời gian : 31/07/2016</v>
      </c>
      <c r="C5" s="62"/>
      <c r="D5" s="65"/>
      <c r="E5" s="61"/>
      <c r="F5" s="61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62" t="s">
        <v>146</v>
      </c>
      <c r="R5" s="58"/>
      <c r="S5" s="63"/>
    </row>
    <row r="6" spans="1:21" s="66" customFormat="1" hidden="1">
      <c r="B6" s="66">
        <v>1</v>
      </c>
      <c r="C6" s="66">
        <v>2</v>
      </c>
      <c r="D6" s="67">
        <v>3</v>
      </c>
      <c r="E6" s="68">
        <v>4</v>
      </c>
      <c r="F6" s="69">
        <v>5</v>
      </c>
      <c r="G6" s="66">
        <v>6</v>
      </c>
      <c r="H6" s="66">
        <v>7</v>
      </c>
      <c r="I6" s="66">
        <v>8</v>
      </c>
      <c r="J6" s="66">
        <v>9</v>
      </c>
      <c r="K6" s="66">
        <v>10</v>
      </c>
      <c r="L6" s="66">
        <v>11</v>
      </c>
      <c r="M6" s="66">
        <v>12</v>
      </c>
      <c r="N6" s="66">
        <v>13</v>
      </c>
      <c r="O6" s="66">
        <v>14</v>
      </c>
      <c r="P6" s="66">
        <v>15</v>
      </c>
      <c r="Q6" s="66">
        <v>16</v>
      </c>
      <c r="R6" s="70">
        <v>17</v>
      </c>
      <c r="S6" s="71">
        <v>18</v>
      </c>
    </row>
    <row r="7" spans="1:21" s="59" customFormat="1" ht="15" customHeight="1">
      <c r="B7" s="197" t="s">
        <v>0</v>
      </c>
      <c r="C7" s="200" t="s">
        <v>2</v>
      </c>
      <c r="D7" s="203" t="s">
        <v>3</v>
      </c>
      <c r="E7" s="206" t="s">
        <v>4</v>
      </c>
      <c r="F7" s="200" t="s">
        <v>19</v>
      </c>
      <c r="G7" s="200" t="s">
        <v>20</v>
      </c>
      <c r="H7" s="209" t="s">
        <v>132</v>
      </c>
      <c r="I7" s="210"/>
      <c r="J7" s="210"/>
      <c r="K7" s="210"/>
      <c r="L7" s="210"/>
      <c r="M7" s="210"/>
      <c r="N7" s="210"/>
      <c r="O7" s="210"/>
      <c r="P7" s="211"/>
      <c r="Q7" s="212" t="s">
        <v>22</v>
      </c>
      <c r="R7" s="213"/>
      <c r="S7" s="200" t="s">
        <v>5</v>
      </c>
    </row>
    <row r="8" spans="1:21" s="73" customFormat="1" ht="15" customHeight="1">
      <c r="A8" s="220" t="s">
        <v>0</v>
      </c>
      <c r="B8" s="198"/>
      <c r="C8" s="201"/>
      <c r="D8" s="204"/>
      <c r="E8" s="207"/>
      <c r="F8" s="201"/>
      <c r="G8" s="201"/>
      <c r="H8" s="72" t="e">
        <f>#REF!</f>
        <v>#REF!</v>
      </c>
      <c r="I8" s="72" t="e">
        <f>#REF!</f>
        <v>#REF!</v>
      </c>
      <c r="J8" s="72" t="e">
        <f>#REF!</f>
        <v>#REF!</v>
      </c>
      <c r="K8" s="72" t="e">
        <f>#REF!</f>
        <v>#REF!</v>
      </c>
      <c r="L8" s="72" t="e">
        <f>#REF!</f>
        <v>#REF!</v>
      </c>
      <c r="M8" s="72" t="e">
        <f>#REF!</f>
        <v>#REF!</v>
      </c>
      <c r="N8" s="72" t="e">
        <f>#REF!</f>
        <v>#REF!</v>
      </c>
      <c r="O8" s="72" t="e">
        <f>#REF!</f>
        <v>#REF!</v>
      </c>
      <c r="P8" s="72" t="e">
        <f>#REF!</f>
        <v>#REF!</v>
      </c>
      <c r="Q8" s="214"/>
      <c r="R8" s="215"/>
      <c r="S8" s="201"/>
    </row>
    <row r="9" spans="1:21" s="73" customFormat="1" ht="25.5" customHeight="1">
      <c r="A9" s="220"/>
      <c r="B9" s="199"/>
      <c r="C9" s="202"/>
      <c r="D9" s="205"/>
      <c r="E9" s="208"/>
      <c r="F9" s="202"/>
      <c r="G9" s="202"/>
      <c r="H9" s="74" t="e">
        <f>#REF!</f>
        <v>#REF!</v>
      </c>
      <c r="I9" s="74" t="e">
        <f>#REF!</f>
        <v>#REF!</v>
      </c>
      <c r="J9" s="74" t="e">
        <f>#REF!</f>
        <v>#REF!</v>
      </c>
      <c r="K9" s="74" t="e">
        <f>#REF!</f>
        <v>#REF!</v>
      </c>
      <c r="L9" s="74" t="e">
        <f>#REF!</f>
        <v>#REF!</v>
      </c>
      <c r="M9" s="74" t="e">
        <f>#REF!</f>
        <v>#REF!</v>
      </c>
      <c r="N9" s="74" t="e">
        <f>#REF!</f>
        <v>#REF!</v>
      </c>
      <c r="O9" s="74" t="e">
        <f>#REF!</f>
        <v>#REF!</v>
      </c>
      <c r="P9" s="74" t="e">
        <f>#REF!</f>
        <v>#REF!</v>
      </c>
      <c r="Q9" s="75" t="s">
        <v>16</v>
      </c>
      <c r="R9" s="76" t="s">
        <v>17</v>
      </c>
      <c r="S9" s="202"/>
    </row>
    <row r="10" spans="1:21" s="79" customFormat="1" ht="20.25" customHeight="1">
      <c r="A10" s="77">
        <v>1</v>
      </c>
      <c r="B10" s="97">
        <f>--SUBTOTAL(2,C$7:C10)</f>
        <v>1</v>
      </c>
      <c r="C10" s="78">
        <f>'LPl2'!C8</f>
        <v>2020525605</v>
      </c>
      <c r="D10" s="95" t="e">
        <f>VLOOKUP(C10,#REF!,2,0)</f>
        <v>#REF!</v>
      </c>
      <c r="E10" s="96" t="e">
        <f>VLOOKUP(C10,#REF!,3,0)</f>
        <v>#REF!</v>
      </c>
      <c r="F10" s="100" t="e">
        <f>VLOOKUP(C10,#REF!,4,0)</f>
        <v>#REF!</v>
      </c>
      <c r="G10" s="100" t="e">
        <f>VLOOKUP(C10,#REF!,5,0)</f>
        <v>#REF!</v>
      </c>
      <c r="H10" s="97" t="e">
        <f>VLOOKUP(C10,#REF!,6,0)</f>
        <v>#REF!</v>
      </c>
      <c r="I10" s="97" t="e">
        <f>VLOOKUP(C10,#REF!,7,0)</f>
        <v>#REF!</v>
      </c>
      <c r="J10" s="97" t="e">
        <f>VLOOKUP(C10,#REF!,8,0)</f>
        <v>#REF!</v>
      </c>
      <c r="K10" s="97" t="e">
        <f>VLOOKUP(C10,#REF!,9,0)</f>
        <v>#REF!</v>
      </c>
      <c r="L10" s="97" t="e">
        <f>VLOOKUP(C10,#REF!,10,0)</f>
        <v>#REF!</v>
      </c>
      <c r="M10" s="97" t="e">
        <f>VLOOKUP(C10,#REF!,11,0)</f>
        <v>#REF!</v>
      </c>
      <c r="N10" s="97" t="e">
        <f>VLOOKUP(C10,#REF!,12,0)</f>
        <v>#REF!</v>
      </c>
      <c r="O10" s="97" t="e">
        <f>VLOOKUP(C10,#REF!,13,0)</f>
        <v>#REF!</v>
      </c>
      <c r="P10" s="97">
        <f>VLOOKUP(C10,'LPl2'!$C$8:$J$13,8,0)</f>
        <v>9</v>
      </c>
      <c r="Q10" s="98" t="e">
        <f>IF(OR(ISNUMBER(P10)=FALSE,P10&lt;4),0,ROUND(SUMPRODUCT($H$9:$P$9,H10:P10),1))</f>
        <v>#REF!</v>
      </c>
      <c r="R10" s="94" t="e">
        <f>VLOOKUP(Q10,IDCODE!$A$1:$B$96,2,0)</f>
        <v>#REF!</v>
      </c>
      <c r="S10" s="99">
        <f>VLOOKUP(C10,'LPl2'!$C$8:$I$13,7,0)</f>
        <v>0</v>
      </c>
      <c r="T10" s="79" t="e">
        <f>MID(G10,4,10)</f>
        <v>#REF!</v>
      </c>
      <c r="U10" s="79" t="e">
        <f>LEFT(T10,3)</f>
        <v>#REF!</v>
      </c>
    </row>
    <row r="11" spans="1:21" s="79" customFormat="1" ht="20.25" customHeight="1">
      <c r="A11" s="77">
        <v>2</v>
      </c>
      <c r="B11" s="97">
        <f>--SUBTOTAL(2,C$7:C11)</f>
        <v>1</v>
      </c>
      <c r="C11" s="78"/>
      <c r="D11" s="95" t="e">
        <f>VLOOKUP(C11,#REF!,2,0)</f>
        <v>#REF!</v>
      </c>
      <c r="E11" s="96" t="e">
        <f>VLOOKUP(C11,#REF!,3,0)</f>
        <v>#REF!</v>
      </c>
      <c r="F11" s="100" t="e">
        <f>VLOOKUP(C11,#REF!,4,0)</f>
        <v>#REF!</v>
      </c>
      <c r="G11" s="100" t="e">
        <f>VLOOKUP(C11,#REF!,5,0)</f>
        <v>#REF!</v>
      </c>
      <c r="H11" s="97" t="e">
        <f>VLOOKUP(C11,#REF!,6,0)</f>
        <v>#REF!</v>
      </c>
      <c r="I11" s="97" t="e">
        <f>VLOOKUP(C11,#REF!,7,0)</f>
        <v>#REF!</v>
      </c>
      <c r="J11" s="97" t="e">
        <f>VLOOKUP(C11,#REF!,8,0)</f>
        <v>#REF!</v>
      </c>
      <c r="K11" s="97" t="e">
        <f>VLOOKUP(C11,#REF!,9,0)</f>
        <v>#REF!</v>
      </c>
      <c r="L11" s="97" t="e">
        <f>VLOOKUP(C11,#REF!,10,0)</f>
        <v>#REF!</v>
      </c>
      <c r="M11" s="97" t="e">
        <f>VLOOKUP(C11,#REF!,11,0)</f>
        <v>#REF!</v>
      </c>
      <c r="N11" s="97" t="e">
        <f>VLOOKUP(C11,#REF!,12,0)</f>
        <v>#REF!</v>
      </c>
      <c r="O11" s="97" t="e">
        <f>VLOOKUP(C11,#REF!,13,0)</f>
        <v>#REF!</v>
      </c>
      <c r="P11" s="97" t="e">
        <f>VLOOKUP(C11,'LPl2'!$C$8:$J$13,8,0)</f>
        <v>#N/A</v>
      </c>
      <c r="Q11" s="98" t="e">
        <f t="shared" ref="Q11:Q14" si="0">IF(OR(ISNUMBER(P11)=FALSE,P11&lt;4),0,ROUND(SUMPRODUCT($H$9:$P$9,H11:P11),1))</f>
        <v>#N/A</v>
      </c>
      <c r="R11" s="94" t="e">
        <f>VLOOKUP(Q11,IDCODE!$A$1:$B$96,2,0)</f>
        <v>#N/A</v>
      </c>
      <c r="S11" s="99" t="e">
        <f>VLOOKUP(C11,'LPl2'!$C$8:$I$13,7,0)</f>
        <v>#N/A</v>
      </c>
      <c r="T11" s="79" t="e">
        <f t="shared" ref="T11:T14" si="1">MID(G11,4,10)</f>
        <v>#REF!</v>
      </c>
      <c r="U11" s="79" t="e">
        <f t="shared" ref="U11:U14" si="2">LEFT(T11,3)</f>
        <v>#REF!</v>
      </c>
    </row>
    <row r="12" spans="1:21" s="79" customFormat="1" ht="20.25" customHeight="1">
      <c r="A12" s="77">
        <v>3</v>
      </c>
      <c r="B12" s="97">
        <f>--SUBTOTAL(2,C$7:C12)</f>
        <v>1</v>
      </c>
      <c r="C12" s="78"/>
      <c r="D12" s="95" t="e">
        <f>VLOOKUP(C12,#REF!,2,0)</f>
        <v>#REF!</v>
      </c>
      <c r="E12" s="96" t="e">
        <f>VLOOKUP(C12,#REF!,3,0)</f>
        <v>#REF!</v>
      </c>
      <c r="F12" s="100" t="e">
        <f>VLOOKUP(C12,#REF!,4,0)</f>
        <v>#REF!</v>
      </c>
      <c r="G12" s="100" t="e">
        <f>VLOOKUP(C12,#REF!,5,0)</f>
        <v>#REF!</v>
      </c>
      <c r="H12" s="97" t="e">
        <f>VLOOKUP(C12,#REF!,6,0)</f>
        <v>#REF!</v>
      </c>
      <c r="I12" s="97" t="e">
        <f>VLOOKUP(C12,#REF!,7,0)</f>
        <v>#REF!</v>
      </c>
      <c r="J12" s="97" t="e">
        <f>VLOOKUP(C12,#REF!,8,0)</f>
        <v>#REF!</v>
      </c>
      <c r="K12" s="97" t="e">
        <f>VLOOKUP(C12,#REF!,9,0)</f>
        <v>#REF!</v>
      </c>
      <c r="L12" s="97" t="e">
        <f>VLOOKUP(C12,#REF!,10,0)</f>
        <v>#REF!</v>
      </c>
      <c r="M12" s="97" t="e">
        <f>VLOOKUP(C12,#REF!,11,0)</f>
        <v>#REF!</v>
      </c>
      <c r="N12" s="97" t="e">
        <f>VLOOKUP(C12,#REF!,12,0)</f>
        <v>#REF!</v>
      </c>
      <c r="O12" s="97" t="e">
        <f>VLOOKUP(C12,#REF!,13,0)</f>
        <v>#REF!</v>
      </c>
      <c r="P12" s="97" t="e">
        <f>VLOOKUP(C12,'LPl2'!$C$8:$J$13,8,0)</f>
        <v>#N/A</v>
      </c>
      <c r="Q12" s="98" t="e">
        <f t="shared" si="0"/>
        <v>#N/A</v>
      </c>
      <c r="R12" s="94" t="e">
        <f>VLOOKUP(Q12,IDCODE!$A$1:$B$96,2,0)</f>
        <v>#N/A</v>
      </c>
      <c r="S12" s="99" t="e">
        <f>VLOOKUP(C12,'LPl2'!$C$8:$I$13,7,0)</f>
        <v>#N/A</v>
      </c>
      <c r="T12" s="79" t="e">
        <f t="shared" si="1"/>
        <v>#REF!</v>
      </c>
      <c r="U12" s="79" t="e">
        <f t="shared" si="2"/>
        <v>#REF!</v>
      </c>
    </row>
    <row r="13" spans="1:21" s="79" customFormat="1" ht="20.25" customHeight="1">
      <c r="A13" s="77">
        <v>4</v>
      </c>
      <c r="B13" s="97">
        <f>--SUBTOTAL(2,C$7:C13)</f>
        <v>1</v>
      </c>
      <c r="C13" s="78"/>
      <c r="D13" s="95" t="e">
        <f>VLOOKUP(C13,#REF!,2,0)</f>
        <v>#REF!</v>
      </c>
      <c r="E13" s="96" t="e">
        <f>VLOOKUP(C13,#REF!,3,0)</f>
        <v>#REF!</v>
      </c>
      <c r="F13" s="100" t="e">
        <f>VLOOKUP(C13,#REF!,4,0)</f>
        <v>#REF!</v>
      </c>
      <c r="G13" s="100" t="e">
        <f>VLOOKUP(C13,#REF!,5,0)</f>
        <v>#REF!</v>
      </c>
      <c r="H13" s="97" t="e">
        <f>VLOOKUP(C13,#REF!,6,0)</f>
        <v>#REF!</v>
      </c>
      <c r="I13" s="97" t="e">
        <f>VLOOKUP(C13,#REF!,7,0)</f>
        <v>#REF!</v>
      </c>
      <c r="J13" s="97" t="e">
        <f>VLOOKUP(C13,#REF!,8,0)</f>
        <v>#REF!</v>
      </c>
      <c r="K13" s="97" t="e">
        <f>VLOOKUP(C13,#REF!,9,0)</f>
        <v>#REF!</v>
      </c>
      <c r="L13" s="97" t="e">
        <f>VLOOKUP(C13,#REF!,10,0)</f>
        <v>#REF!</v>
      </c>
      <c r="M13" s="97" t="e">
        <f>VLOOKUP(C13,#REF!,11,0)</f>
        <v>#REF!</v>
      </c>
      <c r="N13" s="97" t="e">
        <f>VLOOKUP(C13,#REF!,12,0)</f>
        <v>#REF!</v>
      </c>
      <c r="O13" s="97" t="e">
        <f>VLOOKUP(C13,#REF!,13,0)</f>
        <v>#REF!</v>
      </c>
      <c r="P13" s="97" t="e">
        <f>VLOOKUP(C13,'LPl2'!$C$8:$J$13,8,0)</f>
        <v>#N/A</v>
      </c>
      <c r="Q13" s="98" t="e">
        <f t="shared" si="0"/>
        <v>#N/A</v>
      </c>
      <c r="R13" s="94" t="e">
        <f>VLOOKUP(Q13,IDCODE!$A$1:$B$96,2,0)</f>
        <v>#N/A</v>
      </c>
      <c r="S13" s="99" t="e">
        <f>VLOOKUP(C13,'LPl2'!$C$8:$I$13,7,0)</f>
        <v>#N/A</v>
      </c>
      <c r="T13" s="79" t="e">
        <f t="shared" si="1"/>
        <v>#REF!</v>
      </c>
      <c r="U13" s="79" t="e">
        <f t="shared" si="2"/>
        <v>#REF!</v>
      </c>
    </row>
    <row r="14" spans="1:21" s="79" customFormat="1" ht="20.25" customHeight="1">
      <c r="A14" s="77">
        <v>5</v>
      </c>
      <c r="B14" s="97">
        <f>--SUBTOTAL(2,C$7:C14)</f>
        <v>1</v>
      </c>
      <c r="C14" s="78"/>
      <c r="D14" s="95" t="e">
        <f>VLOOKUP(C14,#REF!,2,0)</f>
        <v>#REF!</v>
      </c>
      <c r="E14" s="96" t="e">
        <f>VLOOKUP(C14,#REF!,3,0)</f>
        <v>#REF!</v>
      </c>
      <c r="F14" s="100" t="e">
        <f>VLOOKUP(C14,#REF!,4,0)</f>
        <v>#REF!</v>
      </c>
      <c r="G14" s="100" t="e">
        <f>VLOOKUP(C14,#REF!,5,0)</f>
        <v>#REF!</v>
      </c>
      <c r="H14" s="97" t="e">
        <f>VLOOKUP(C14,#REF!,6,0)</f>
        <v>#REF!</v>
      </c>
      <c r="I14" s="97" t="e">
        <f>VLOOKUP(C14,#REF!,7,0)</f>
        <v>#REF!</v>
      </c>
      <c r="J14" s="97" t="e">
        <f>VLOOKUP(C14,#REF!,8,0)</f>
        <v>#REF!</v>
      </c>
      <c r="K14" s="97" t="e">
        <f>VLOOKUP(C14,#REF!,9,0)</f>
        <v>#REF!</v>
      </c>
      <c r="L14" s="97" t="e">
        <f>VLOOKUP(C14,#REF!,10,0)</f>
        <v>#REF!</v>
      </c>
      <c r="M14" s="97" t="e">
        <f>VLOOKUP(C14,#REF!,11,0)</f>
        <v>#REF!</v>
      </c>
      <c r="N14" s="97" t="e">
        <f>VLOOKUP(C14,#REF!,12,0)</f>
        <v>#REF!</v>
      </c>
      <c r="O14" s="97" t="e">
        <f>VLOOKUP(C14,#REF!,13,0)</f>
        <v>#REF!</v>
      </c>
      <c r="P14" s="97" t="e">
        <f>VLOOKUP(C14,'LPl2'!$C$8:$J$13,8,0)</f>
        <v>#N/A</v>
      </c>
      <c r="Q14" s="98" t="e">
        <f t="shared" si="0"/>
        <v>#N/A</v>
      </c>
      <c r="R14" s="94" t="e">
        <f>VLOOKUP(Q14,IDCODE!$A$1:$B$96,2,0)</f>
        <v>#N/A</v>
      </c>
      <c r="S14" s="99" t="e">
        <f>VLOOKUP(C14,'LPl2'!$C$8:$I$13,7,0)</f>
        <v>#N/A</v>
      </c>
      <c r="T14" s="79" t="e">
        <f t="shared" si="1"/>
        <v>#REF!</v>
      </c>
      <c r="U14" s="79" t="e">
        <f t="shared" si="2"/>
        <v>#REF!</v>
      </c>
    </row>
    <row r="15" spans="1:21" s="142" customFormat="1" ht="12" customHeight="1"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21" s="79" customFormat="1" ht="15.75" customHeight="1">
      <c r="A16" s="77"/>
      <c r="B16" s="103"/>
      <c r="C16"/>
      <c r="D16" s="227" t="s">
        <v>133</v>
      </c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103"/>
      <c r="R16" s="73"/>
      <c r="S16" s="80"/>
    </row>
    <row r="17" spans="1:19" s="79" customFormat="1" ht="15" customHeight="1">
      <c r="A17" s="77"/>
      <c r="B17" s="77"/>
      <c r="C17"/>
      <c r="D17" s="134" t="s">
        <v>0</v>
      </c>
      <c r="E17" s="221" t="s">
        <v>134</v>
      </c>
      <c r="F17" s="221"/>
      <c r="G17" s="221"/>
      <c r="H17" s="192" t="s">
        <v>135</v>
      </c>
      <c r="I17" s="192"/>
      <c r="J17" s="192"/>
      <c r="K17" s="192" t="s">
        <v>136</v>
      </c>
      <c r="L17" s="192"/>
      <c r="M17" s="192"/>
      <c r="N17" s="221" t="s">
        <v>15</v>
      </c>
      <c r="O17" s="221"/>
      <c r="P17" s="221"/>
      <c r="Q17" s="77"/>
      <c r="R17" s="81"/>
      <c r="S17" s="82"/>
    </row>
    <row r="18" spans="1:19" s="79" customFormat="1" ht="12.75" customHeight="1">
      <c r="A18" s="77"/>
      <c r="B18" s="77"/>
      <c r="C18"/>
      <c r="D18" s="133">
        <v>1</v>
      </c>
      <c r="E18" s="216" t="s">
        <v>464</v>
      </c>
      <c r="F18" s="217"/>
      <c r="G18" s="218"/>
      <c r="H18" s="222" t="e">
        <f ca="1">SUMPRODUCT((SUBTOTAL(3,OFFSET($Q$10:$Q$14,ROW($Q$10:$Q$14)-ROW($Q$10),0,1))),--($Q$10:$Q$14&gt;=4))</f>
        <v>#REF!</v>
      </c>
      <c r="I18" s="222"/>
      <c r="J18" s="222"/>
      <c r="K18" s="193" t="e">
        <f ca="1">H18/$H$20</f>
        <v>#REF!</v>
      </c>
      <c r="L18" s="193"/>
      <c r="M18" s="193"/>
      <c r="N18" s="222"/>
      <c r="O18" s="222"/>
      <c r="P18" s="222"/>
      <c r="Q18" s="77"/>
      <c r="R18" s="81"/>
      <c r="S18" s="82"/>
    </row>
    <row r="19" spans="1:19" s="79" customFormat="1" ht="12.75" customHeight="1">
      <c r="A19" s="77"/>
      <c r="B19" s="77"/>
      <c r="C19"/>
      <c r="D19" s="133">
        <v>2</v>
      </c>
      <c r="E19" s="216" t="s">
        <v>463</v>
      </c>
      <c r="F19" s="217"/>
      <c r="G19" s="218"/>
      <c r="H19" s="222" t="e">
        <f ca="1">SUMPRODUCT((SUBTOTAL(3,OFFSET($Q$10:$Q$14,ROW($Q$10:$Q$14)-ROW($Q$10),0,1))),--($Q$10:$Q$14&lt;4))</f>
        <v>#REF!</v>
      </c>
      <c r="I19" s="222"/>
      <c r="J19" s="222"/>
      <c r="K19" s="193" t="e">
        <f ca="1">H19/$H$20</f>
        <v>#REF!</v>
      </c>
      <c r="L19" s="193"/>
      <c r="M19" s="193"/>
      <c r="N19" s="222"/>
      <c r="O19" s="222"/>
      <c r="P19" s="222"/>
      <c r="Q19" s="77"/>
      <c r="R19" s="81"/>
      <c r="S19" s="82"/>
    </row>
    <row r="20" spans="1:19" s="79" customFormat="1" ht="12.75" customHeight="1">
      <c r="A20" s="77"/>
      <c r="B20" s="77"/>
      <c r="C20"/>
      <c r="D20" s="219" t="s">
        <v>137</v>
      </c>
      <c r="E20" s="219"/>
      <c r="F20" s="219"/>
      <c r="G20" s="219"/>
      <c r="H20" s="219" t="e">
        <f ca="1">SUM(H18:H19)</f>
        <v>#REF!</v>
      </c>
      <c r="I20" s="219"/>
      <c r="J20" s="219"/>
      <c r="K20" s="226" t="e">
        <f ca="1">SUM(K18:L19)</f>
        <v>#REF!</v>
      </c>
      <c r="L20" s="226"/>
      <c r="M20" s="226"/>
      <c r="N20" s="222"/>
      <c r="O20" s="222"/>
      <c r="P20" s="222"/>
      <c r="Q20" s="77"/>
      <c r="R20" s="81"/>
      <c r="S20" s="82"/>
    </row>
    <row r="21" spans="1:19" s="79" customFormat="1">
      <c r="A21" s="77"/>
      <c r="B21" s="77"/>
      <c r="C21" s="77"/>
      <c r="D21" s="67"/>
      <c r="E21" s="83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81"/>
      <c r="S21" s="82"/>
    </row>
    <row r="22" spans="1:19" s="79" customFormat="1">
      <c r="A22" s="77"/>
      <c r="B22" s="77"/>
      <c r="C22" s="144"/>
      <c r="D22" s="67"/>
      <c r="E22" s="83"/>
      <c r="F22" s="84"/>
      <c r="G22" s="66"/>
      <c r="H22" s="66"/>
      <c r="I22" s="66"/>
      <c r="J22" s="66"/>
      <c r="K22" s="66"/>
      <c r="L22" s="66"/>
      <c r="M22" s="66"/>
      <c r="N22" s="225" t="str">
        <f ca="1">"Đà nẵng, ngày " &amp; TEXT(DAY(TODAY()),"00") &amp; " tháng " &amp; TEXT(MONTH(TODAY()),"00") &amp; " năm " &amp; YEAR(TODAY())</f>
        <v>Đà nẵng, ngày 02 tháng 10 năm 2020</v>
      </c>
      <c r="O22" s="225"/>
      <c r="P22" s="225"/>
      <c r="Q22" s="225"/>
      <c r="R22" s="225"/>
      <c r="S22" s="225"/>
    </row>
    <row r="23" spans="1:19" s="79" customFormat="1" ht="12.75" customHeight="1">
      <c r="A23" s="77"/>
      <c r="B23" s="196" t="s">
        <v>138</v>
      </c>
      <c r="C23" s="196"/>
      <c r="D23" s="196"/>
      <c r="E23" s="81"/>
      <c r="F23" s="85" t="s">
        <v>139</v>
      </c>
      <c r="G23" s="81"/>
      <c r="H23" s="66"/>
      <c r="I23" s="86" t="s">
        <v>140</v>
      </c>
      <c r="K23" s="77"/>
      <c r="L23" s="144"/>
      <c r="M23" s="66"/>
      <c r="N23" s="196" t="s">
        <v>461</v>
      </c>
      <c r="O23" s="196"/>
      <c r="P23" s="196"/>
      <c r="Q23" s="196"/>
      <c r="R23" s="196"/>
      <c r="S23" s="196"/>
    </row>
    <row r="24" spans="1:19" s="79" customFormat="1" ht="12" customHeight="1">
      <c r="A24" s="77"/>
      <c r="B24" s="77"/>
      <c r="C24" s="144"/>
      <c r="D24" s="67"/>
      <c r="E24" s="83"/>
      <c r="F24" s="84"/>
      <c r="G24" s="66"/>
      <c r="H24" s="66"/>
      <c r="I24" s="87"/>
      <c r="K24" s="88"/>
      <c r="L24" s="66"/>
      <c r="M24" s="66"/>
      <c r="N24" s="66"/>
      <c r="O24" s="144"/>
      <c r="Q24" s="89"/>
      <c r="R24" s="89"/>
      <c r="S24" s="63"/>
    </row>
    <row r="25" spans="1:19" s="79" customFormat="1" ht="12" customHeight="1">
      <c r="A25" s="77"/>
      <c r="B25" s="77"/>
      <c r="C25" s="144"/>
      <c r="D25" s="67"/>
      <c r="E25" s="83"/>
      <c r="F25" s="84"/>
      <c r="G25" s="66"/>
      <c r="H25" s="66"/>
      <c r="I25" s="87"/>
      <c r="K25" s="88"/>
      <c r="L25" s="66"/>
      <c r="M25" s="66"/>
      <c r="N25" s="66"/>
      <c r="O25" s="144"/>
      <c r="Q25" s="89"/>
      <c r="R25" s="89"/>
      <c r="S25" s="63"/>
    </row>
    <row r="26" spans="1:19" s="79" customFormat="1" ht="12" customHeight="1">
      <c r="A26" s="77"/>
      <c r="B26" s="77"/>
      <c r="C26" s="144"/>
      <c r="D26" s="67"/>
      <c r="E26" s="83"/>
      <c r="F26" s="84"/>
      <c r="G26" s="66"/>
      <c r="H26" s="66"/>
      <c r="I26" s="87"/>
      <c r="K26" s="88"/>
      <c r="L26" s="66"/>
      <c r="M26" s="66"/>
      <c r="N26" s="66"/>
      <c r="O26" s="144"/>
      <c r="Q26" s="89"/>
      <c r="R26" s="89"/>
      <c r="S26" s="63"/>
    </row>
    <row r="27" spans="1:19" s="79" customFormat="1">
      <c r="A27" s="77"/>
      <c r="B27" s="77"/>
      <c r="C27" s="144"/>
      <c r="D27" s="67"/>
      <c r="E27" s="83"/>
      <c r="F27" s="84"/>
      <c r="G27" s="77"/>
      <c r="H27" s="66"/>
      <c r="I27" s="66"/>
      <c r="J27" s="66"/>
      <c r="K27" s="66"/>
      <c r="L27" s="144"/>
      <c r="M27" s="66"/>
      <c r="N27" s="66"/>
      <c r="O27" s="144"/>
      <c r="P27" s="144"/>
      <c r="Q27" s="144"/>
      <c r="R27" s="90"/>
      <c r="S27" s="63"/>
    </row>
    <row r="28" spans="1:19" s="79" customFormat="1">
      <c r="A28" s="77"/>
      <c r="B28" s="77"/>
      <c r="C28" s="144"/>
      <c r="D28" s="67"/>
      <c r="E28" s="83"/>
      <c r="F28" s="84"/>
      <c r="G28" s="77"/>
      <c r="H28" s="66"/>
      <c r="I28" s="66"/>
      <c r="J28" s="66"/>
      <c r="K28" s="66"/>
      <c r="L28" s="144"/>
      <c r="M28" s="66"/>
      <c r="N28" s="66"/>
      <c r="O28" s="144"/>
      <c r="P28" s="144"/>
      <c r="Q28" s="144"/>
      <c r="R28" s="90"/>
      <c r="S28" s="63"/>
    </row>
    <row r="29" spans="1:19" s="79" customFormat="1" ht="12.75" customHeight="1">
      <c r="A29" s="77"/>
      <c r="B29" s="223" t="s">
        <v>151</v>
      </c>
      <c r="C29" s="223"/>
      <c r="D29" s="223"/>
      <c r="E29" s="61"/>
      <c r="F29" s="91"/>
      <c r="G29" s="92"/>
      <c r="H29" s="92"/>
      <c r="I29" s="92"/>
      <c r="J29" s="92"/>
      <c r="K29" s="92"/>
      <c r="L29" s="92"/>
      <c r="M29" s="92"/>
      <c r="N29" s="224" t="s">
        <v>141</v>
      </c>
      <c r="O29" s="224"/>
      <c r="P29" s="224"/>
      <c r="Q29" s="224"/>
      <c r="R29" s="224"/>
      <c r="S29" s="224"/>
    </row>
    <row r="30" spans="1:19" s="79" customFormat="1" ht="12.75" customHeight="1">
      <c r="A30" s="77"/>
      <c r="B30" s="223"/>
      <c r="C30" s="223"/>
      <c r="D30" s="223"/>
      <c r="E30" s="61"/>
      <c r="F30" s="91"/>
      <c r="G30" s="92"/>
      <c r="H30" s="92"/>
      <c r="I30" s="92"/>
      <c r="J30" s="92"/>
      <c r="K30" s="92"/>
      <c r="L30" s="92"/>
      <c r="M30" s="92"/>
      <c r="N30" s="224"/>
      <c r="O30" s="224"/>
      <c r="P30" s="224"/>
      <c r="Q30" s="224"/>
      <c r="R30" s="224"/>
      <c r="S30" s="224"/>
    </row>
    <row r="31" spans="1:19" s="93" customFormat="1"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3" priority="3" stopIfTrue="1" operator="equal">
      <formula>0</formula>
    </cfRule>
  </conditionalFormatting>
  <conditionalFormatting sqref="S10:S14">
    <cfRule type="cellIs" dxfId="12" priority="2" stopIfTrue="1" operator="equal">
      <formula>0</formula>
    </cfRule>
  </conditionalFormatting>
  <conditionalFormatting sqref="Q10:Q14">
    <cfRule type="cellIs" dxfId="11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66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1191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1192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si="0"/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1193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1194</v>
      </c>
      <c r="C44" t="str">
        <f t="shared" si="0"/>
        <v>2208/4</v>
      </c>
      <c r="D44" t="s">
        <v>541</v>
      </c>
    </row>
    <row r="45" spans="1:4" s="146" customFormat="1">
      <c r="A45" s="145">
        <v>1</v>
      </c>
      <c r="B45" s="146" t="s">
        <v>573</v>
      </c>
      <c r="C45" s="146" t="str">
        <f>A45&amp;B45</f>
        <v>1302/1</v>
      </c>
      <c r="D45" s="146" t="s">
        <v>541</v>
      </c>
    </row>
    <row r="46" spans="1:4">
      <c r="A46" s="145">
        <v>1</v>
      </c>
      <c r="B46" s="146" t="s">
        <v>574</v>
      </c>
      <c r="C46" s="146" t="str">
        <f t="shared" si="0"/>
        <v>1302/2</v>
      </c>
      <c r="D46" s="146" t="s">
        <v>541</v>
      </c>
    </row>
    <row r="47" spans="1:4">
      <c r="A47" s="145">
        <v>1</v>
      </c>
      <c r="B47" s="146" t="s">
        <v>575</v>
      </c>
      <c r="C47" s="146" t="str">
        <f t="shared" si="0"/>
        <v>1304/1</v>
      </c>
      <c r="D47" s="146" t="s">
        <v>541</v>
      </c>
    </row>
    <row r="48" spans="1:4">
      <c r="A48" s="145">
        <v>1</v>
      </c>
      <c r="B48" s="146" t="s">
        <v>576</v>
      </c>
      <c r="C48" s="146" t="str">
        <f t="shared" si="0"/>
        <v>1304/2</v>
      </c>
      <c r="D48" s="146" t="s">
        <v>541</v>
      </c>
    </row>
    <row r="49" spans="1:4">
      <c r="A49" s="145">
        <v>1</v>
      </c>
      <c r="B49" s="146">
        <v>305</v>
      </c>
      <c r="C49" s="146" t="str">
        <f t="shared" si="0"/>
        <v>1305</v>
      </c>
      <c r="D49" s="146" t="s">
        <v>541</v>
      </c>
    </row>
    <row r="50" spans="1:4">
      <c r="A50" s="145">
        <v>1</v>
      </c>
      <c r="B50" s="146" t="s">
        <v>548</v>
      </c>
      <c r="C50" s="146" t="str">
        <f t="shared" si="0"/>
        <v>1307/1</v>
      </c>
      <c r="D50" s="146" t="s">
        <v>541</v>
      </c>
    </row>
    <row r="51" spans="1:4">
      <c r="A51" s="145">
        <v>1</v>
      </c>
      <c r="B51" s="146" t="s">
        <v>549</v>
      </c>
      <c r="C51" s="146" t="str">
        <f t="shared" si="0"/>
        <v>1307/2</v>
      </c>
      <c r="D51" s="146" t="s">
        <v>541</v>
      </c>
    </row>
    <row r="52" spans="1:4">
      <c r="A52" s="145">
        <v>1</v>
      </c>
      <c r="B52" s="146">
        <v>308</v>
      </c>
      <c r="C52" s="146" t="str">
        <f t="shared" si="0"/>
        <v>1308</v>
      </c>
      <c r="D52" s="146" t="s">
        <v>541</v>
      </c>
    </row>
    <row r="53" spans="1:4">
      <c r="A53" s="145">
        <v>1</v>
      </c>
      <c r="B53" s="146" t="s">
        <v>577</v>
      </c>
      <c r="C53" s="146" t="str">
        <f t="shared" si="0"/>
        <v>1310/1</v>
      </c>
      <c r="D53" s="146" t="s">
        <v>541</v>
      </c>
    </row>
    <row r="54" spans="1:4">
      <c r="A54" s="145">
        <v>1</v>
      </c>
      <c r="B54" s="146" t="s">
        <v>578</v>
      </c>
      <c r="C54" s="146" t="str">
        <f t="shared" si="0"/>
        <v>1310/2</v>
      </c>
      <c r="D54" s="146" t="s">
        <v>541</v>
      </c>
    </row>
    <row r="55" spans="1:4">
      <c r="A55" s="145">
        <v>1</v>
      </c>
      <c r="B55" s="146" t="s">
        <v>579</v>
      </c>
      <c r="C55" s="146" t="str">
        <f t="shared" si="0"/>
        <v>1510/1</v>
      </c>
      <c r="D55" s="146" t="s">
        <v>541</v>
      </c>
    </row>
    <row r="56" spans="1:4">
      <c r="A56" s="145">
        <v>1</v>
      </c>
      <c r="B56" s="146" t="s">
        <v>580</v>
      </c>
      <c r="C56" s="146" t="str">
        <f t="shared" si="0"/>
        <v>1510/2</v>
      </c>
      <c r="D56" s="146" t="s">
        <v>541</v>
      </c>
    </row>
    <row r="57" spans="1:4">
      <c r="A57" s="145">
        <v>1</v>
      </c>
      <c r="B57" s="146" t="s">
        <v>581</v>
      </c>
      <c r="C57" s="146" t="str">
        <f t="shared" si="0"/>
        <v>1510/3</v>
      </c>
      <c r="D57" s="146" t="s">
        <v>541</v>
      </c>
    </row>
    <row r="58" spans="1:4">
      <c r="A58" s="145">
        <v>1</v>
      </c>
      <c r="B58" s="146">
        <v>612</v>
      </c>
      <c r="C58" s="146" t="str">
        <f t="shared" si="0"/>
        <v>1612</v>
      </c>
      <c r="D58" s="146" t="s">
        <v>541</v>
      </c>
    </row>
    <row r="59" spans="1:4">
      <c r="A59" s="145">
        <v>1</v>
      </c>
      <c r="B59" s="146">
        <v>801</v>
      </c>
      <c r="C59" s="146" t="str">
        <f t="shared" si="0"/>
        <v>1801</v>
      </c>
      <c r="D59" s="146" t="s">
        <v>541</v>
      </c>
    </row>
    <row r="60" spans="1:4">
      <c r="A60" s="145">
        <v>1</v>
      </c>
      <c r="B60" s="146">
        <v>802</v>
      </c>
      <c r="C60" s="146" t="str">
        <f t="shared" si="0"/>
        <v>1802</v>
      </c>
      <c r="D60" s="146" t="s">
        <v>541</v>
      </c>
    </row>
    <row r="61" spans="1:4">
      <c r="A61" s="145">
        <v>1</v>
      </c>
      <c r="B61" s="146">
        <v>803</v>
      </c>
      <c r="C61" s="146" t="str">
        <f t="shared" si="0"/>
        <v>1803</v>
      </c>
      <c r="D61" s="146" t="s">
        <v>541</v>
      </c>
    </row>
    <row r="62" spans="1:4">
      <c r="A62" s="145">
        <v>1</v>
      </c>
      <c r="B62" s="146">
        <v>805</v>
      </c>
      <c r="C62" s="146" t="str">
        <f t="shared" si="0"/>
        <v>1805</v>
      </c>
      <c r="D62" s="146" t="s">
        <v>541</v>
      </c>
    </row>
    <row r="63" spans="1:4">
      <c r="A63" s="145">
        <v>1</v>
      </c>
      <c r="B63" s="146">
        <v>806</v>
      </c>
      <c r="C63" s="146" t="str">
        <f t="shared" si="0"/>
        <v>1806</v>
      </c>
      <c r="D63" s="146" t="s">
        <v>541</v>
      </c>
    </row>
    <row r="64" spans="1:4">
      <c r="A64" s="145">
        <v>1</v>
      </c>
      <c r="B64" s="146">
        <v>807</v>
      </c>
      <c r="C64" s="146" t="str">
        <f t="shared" si="0"/>
        <v>1807</v>
      </c>
      <c r="D64" s="146" t="s">
        <v>541</v>
      </c>
    </row>
    <row r="65" spans="1:4">
      <c r="A65" s="145">
        <v>1</v>
      </c>
      <c r="B65" s="146" t="s">
        <v>1195</v>
      </c>
      <c r="C65" s="146" t="str">
        <f t="shared" si="0"/>
        <v>1613/1</v>
      </c>
      <c r="D65" s="146" t="s">
        <v>541</v>
      </c>
    </row>
    <row r="66" spans="1:4">
      <c r="A66" s="145">
        <v>1</v>
      </c>
      <c r="B66" s="146" t="s">
        <v>1196</v>
      </c>
      <c r="C66" s="146" t="str">
        <f t="shared" si="0"/>
        <v>1613/2</v>
      </c>
      <c r="D66" s="146" t="s">
        <v>541</v>
      </c>
    </row>
    <row r="67" spans="1:4">
      <c r="A67" s="145">
        <v>1</v>
      </c>
      <c r="B67" s="146" t="s">
        <v>1197</v>
      </c>
      <c r="C67" s="146" t="str">
        <f t="shared" ref="C67:C130" si="1">A67&amp;B67</f>
        <v>1613/3</v>
      </c>
      <c r="D67" s="146" t="s">
        <v>541</v>
      </c>
    </row>
    <row r="68" spans="1:4">
      <c r="A68" s="145">
        <v>1</v>
      </c>
      <c r="B68" s="146" t="s">
        <v>1198</v>
      </c>
      <c r="C68" s="146" t="str">
        <f t="shared" si="1"/>
        <v>1613/4</v>
      </c>
      <c r="D68" s="146" t="s">
        <v>541</v>
      </c>
    </row>
    <row r="69" spans="1:4">
      <c r="A69" s="145">
        <v>1</v>
      </c>
      <c r="B69" s="146" t="s">
        <v>1199</v>
      </c>
      <c r="C69" s="146" t="str">
        <f t="shared" si="1"/>
        <v>1613/5</v>
      </c>
      <c r="D69" s="146" t="s">
        <v>541</v>
      </c>
    </row>
    <row r="70" spans="1:4">
      <c r="A70" s="145">
        <v>1</v>
      </c>
      <c r="B70" s="146" t="s">
        <v>1200</v>
      </c>
      <c r="C70" s="146" t="str">
        <f t="shared" si="1"/>
        <v>1613/6</v>
      </c>
      <c r="D70" s="146" t="s">
        <v>541</v>
      </c>
    </row>
    <row r="71" spans="1:4">
      <c r="A71" s="145">
        <v>1</v>
      </c>
      <c r="B71" s="146" t="s">
        <v>1201</v>
      </c>
      <c r="C71" s="146" t="str">
        <f t="shared" si="1"/>
        <v>1613/7</v>
      </c>
      <c r="D71" s="146" t="s">
        <v>541</v>
      </c>
    </row>
    <row r="72" spans="1:4">
      <c r="A72" s="149">
        <v>3</v>
      </c>
      <c r="B72" s="146" t="s">
        <v>1202</v>
      </c>
      <c r="C72" s="146" t="str">
        <f t="shared" si="1"/>
        <v>3133/1-A</v>
      </c>
      <c r="D72" s="146" t="s">
        <v>541</v>
      </c>
    </row>
    <row r="73" spans="1:4">
      <c r="A73" s="149">
        <v>3</v>
      </c>
      <c r="B73" s="146" t="s">
        <v>1203</v>
      </c>
      <c r="C73" s="146" t="str">
        <f t="shared" si="1"/>
        <v>3133/2-A</v>
      </c>
      <c r="D73" s="146" t="s">
        <v>541</v>
      </c>
    </row>
    <row r="74" spans="1:4">
      <c r="A74" s="149">
        <v>3</v>
      </c>
      <c r="B74" s="146" t="s">
        <v>1204</v>
      </c>
      <c r="C74" s="146" t="str">
        <f t="shared" si="1"/>
        <v>3131-A</v>
      </c>
      <c r="D74" s="146" t="s">
        <v>541</v>
      </c>
    </row>
    <row r="75" spans="1:4">
      <c r="A75" s="149">
        <v>3</v>
      </c>
      <c r="B75" s="146" t="s">
        <v>1205</v>
      </c>
      <c r="C75" s="146" t="str">
        <f t="shared" si="1"/>
        <v>3109-B</v>
      </c>
      <c r="D75" s="146" t="s">
        <v>541</v>
      </c>
    </row>
    <row r="76" spans="1:4">
      <c r="A76" s="149">
        <v>3</v>
      </c>
      <c r="B76" s="146" t="s">
        <v>1206</v>
      </c>
      <c r="C76" s="146" t="str">
        <f t="shared" si="1"/>
        <v>3110-B</v>
      </c>
      <c r="D76" s="146" t="s">
        <v>541</v>
      </c>
    </row>
    <row r="77" spans="1:4">
      <c r="A77" s="149">
        <v>3</v>
      </c>
      <c r="B77" s="146" t="s">
        <v>1207</v>
      </c>
      <c r="C77" s="146" t="str">
        <f t="shared" si="1"/>
        <v>3201-C</v>
      </c>
      <c r="D77" s="146" t="s">
        <v>541</v>
      </c>
    </row>
    <row r="78" spans="1:4">
      <c r="A78" s="149">
        <v>3</v>
      </c>
      <c r="B78" s="146" t="s">
        <v>1208</v>
      </c>
      <c r="C78" s="146" t="str">
        <f t="shared" si="1"/>
        <v>3501/1-C</v>
      </c>
      <c r="D78" s="146" t="s">
        <v>541</v>
      </c>
    </row>
    <row r="79" spans="1:4">
      <c r="A79" s="149">
        <v>3</v>
      </c>
      <c r="B79" s="146" t="s">
        <v>1209</v>
      </c>
      <c r="C79" s="146" t="str">
        <f t="shared" si="1"/>
        <v>3501/2-C</v>
      </c>
      <c r="D79" s="146" t="s">
        <v>541</v>
      </c>
    </row>
    <row r="80" spans="1:4">
      <c r="A80" s="149">
        <v>3</v>
      </c>
      <c r="B80" t="s">
        <v>1210</v>
      </c>
      <c r="C80" s="146" t="str">
        <f t="shared" si="1"/>
        <v>3504/1-C</v>
      </c>
      <c r="D80" s="146" t="s">
        <v>541</v>
      </c>
    </row>
    <row r="81" spans="1:4">
      <c r="A81" s="149">
        <v>3</v>
      </c>
      <c r="B81" t="s">
        <v>1211</v>
      </c>
      <c r="C81" s="146" t="str">
        <f t="shared" si="1"/>
        <v>3504/2-C</v>
      </c>
      <c r="D81" s="146" t="s">
        <v>541</v>
      </c>
    </row>
    <row r="82" spans="1:4">
      <c r="A82" s="149">
        <v>3</v>
      </c>
      <c r="B82" t="s">
        <v>1212</v>
      </c>
      <c r="C82" s="146" t="str">
        <f t="shared" si="1"/>
        <v>3504/3-C</v>
      </c>
      <c r="D82" s="146" t="s">
        <v>541</v>
      </c>
    </row>
    <row r="83" spans="1:4">
      <c r="A83" s="149">
        <v>3</v>
      </c>
      <c r="B83" t="s">
        <v>1213</v>
      </c>
      <c r="C83" s="146" t="str">
        <f t="shared" si="1"/>
        <v>3504/4-C</v>
      </c>
      <c r="D83" s="146" t="s">
        <v>541</v>
      </c>
    </row>
    <row r="84" spans="1:4">
      <c r="A84" s="149">
        <v>3</v>
      </c>
      <c r="B84" t="s">
        <v>1214</v>
      </c>
      <c r="C84" s="146" t="str">
        <f t="shared" si="1"/>
        <v>3301/1-D</v>
      </c>
      <c r="D84" s="146" t="s">
        <v>541</v>
      </c>
    </row>
    <row r="85" spans="1:4">
      <c r="A85" s="149">
        <v>3</v>
      </c>
      <c r="B85" t="s">
        <v>1215</v>
      </c>
      <c r="C85" s="146" t="str">
        <f t="shared" si="1"/>
        <v>3301/2-D</v>
      </c>
      <c r="D85" s="146" t="s">
        <v>541</v>
      </c>
    </row>
    <row r="86" spans="1:4">
      <c r="A86" s="149">
        <v>3</v>
      </c>
      <c r="B86" t="s">
        <v>1216</v>
      </c>
      <c r="C86" s="146" t="str">
        <f t="shared" si="1"/>
        <v>3304/1-D</v>
      </c>
      <c r="D86" s="146" t="s">
        <v>541</v>
      </c>
    </row>
    <row r="87" spans="1:4">
      <c r="A87" s="149">
        <v>3</v>
      </c>
      <c r="B87" t="s">
        <v>1217</v>
      </c>
      <c r="C87" s="146" t="str">
        <f t="shared" si="1"/>
        <v>3304/2-D</v>
      </c>
      <c r="D87" s="146" t="s">
        <v>541</v>
      </c>
    </row>
    <row r="88" spans="1:4">
      <c r="A88" s="149">
        <v>3</v>
      </c>
      <c r="B88" t="s">
        <v>1218</v>
      </c>
      <c r="C88" s="146" t="str">
        <f t="shared" si="1"/>
        <v>3404/1-D</v>
      </c>
      <c r="D88" s="146" t="s">
        <v>541</v>
      </c>
    </row>
    <row r="89" spans="1:4">
      <c r="A89" s="149">
        <v>3</v>
      </c>
      <c r="B89" t="s">
        <v>1219</v>
      </c>
      <c r="C89" s="146" t="str">
        <f t="shared" si="1"/>
        <v>3404/2-D</v>
      </c>
      <c r="D89" s="146" t="s">
        <v>541</v>
      </c>
    </row>
    <row r="90" spans="1:4">
      <c r="A90" s="149">
        <v>3</v>
      </c>
      <c r="B90" t="s">
        <v>1220</v>
      </c>
      <c r="C90" s="146" t="str">
        <f t="shared" si="1"/>
        <v>3101/1-E</v>
      </c>
      <c r="D90" s="146" t="s">
        <v>541</v>
      </c>
    </row>
    <row r="91" spans="1:4">
      <c r="A91" s="149">
        <v>3</v>
      </c>
      <c r="B91" t="s">
        <v>1221</v>
      </c>
      <c r="C91" s="146" t="str">
        <f t="shared" si="1"/>
        <v>3101/2-E</v>
      </c>
      <c r="D91" s="146" t="s">
        <v>541</v>
      </c>
    </row>
    <row r="92" spans="1:4">
      <c r="A92" s="149">
        <v>3</v>
      </c>
      <c r="B92" t="s">
        <v>1222</v>
      </c>
      <c r="C92" s="146" t="str">
        <f t="shared" si="1"/>
        <v>3204-E</v>
      </c>
      <c r="D92" s="146" t="s">
        <v>541</v>
      </c>
    </row>
    <row r="93" spans="1:4">
      <c r="A93" s="149">
        <v>3</v>
      </c>
      <c r="B93" t="s">
        <v>1223</v>
      </c>
      <c r="C93" s="146" t="str">
        <f t="shared" si="1"/>
        <v>3205-E</v>
      </c>
      <c r="D93" s="146" t="s">
        <v>541</v>
      </c>
    </row>
    <row r="94" spans="1:4">
      <c r="A94" s="149">
        <v>3</v>
      </c>
      <c r="B94" t="s">
        <v>1224</v>
      </c>
      <c r="C94" s="146" t="str">
        <f t="shared" si="1"/>
        <v>3301/1-E</v>
      </c>
      <c r="D94" s="146" t="s">
        <v>541</v>
      </c>
    </row>
    <row r="95" spans="1:4">
      <c r="A95" s="149">
        <v>3</v>
      </c>
      <c r="B95" t="s">
        <v>1225</v>
      </c>
      <c r="C95" s="146" t="str">
        <f t="shared" si="1"/>
        <v>3301/2-E</v>
      </c>
      <c r="D95" s="146" t="s">
        <v>541</v>
      </c>
    </row>
    <row r="96" spans="1:4">
      <c r="A96" s="149">
        <v>3</v>
      </c>
      <c r="B96" t="s">
        <v>1226</v>
      </c>
      <c r="C96" s="146" t="str">
        <f t="shared" si="1"/>
        <v>3304/1-E</v>
      </c>
      <c r="D96" s="146" t="s">
        <v>541</v>
      </c>
    </row>
    <row r="97" spans="1:4">
      <c r="A97" s="149">
        <v>3</v>
      </c>
      <c r="B97" t="s">
        <v>1227</v>
      </c>
      <c r="C97" s="146" t="str">
        <f t="shared" si="1"/>
        <v>3304/2-E</v>
      </c>
      <c r="D97" s="146" t="s">
        <v>541</v>
      </c>
    </row>
    <row r="98" spans="1:4">
      <c r="A98" s="149">
        <v>3</v>
      </c>
      <c r="B98" t="s">
        <v>1228</v>
      </c>
      <c r="C98" s="146" t="str">
        <f t="shared" si="1"/>
        <v>3401-E</v>
      </c>
      <c r="D98" s="146" t="s">
        <v>541</v>
      </c>
    </row>
    <row r="99" spans="1:4">
      <c r="A99" s="149">
        <v>3</v>
      </c>
      <c r="B99" t="s">
        <v>1229</v>
      </c>
      <c r="C99" s="146" t="str">
        <f t="shared" si="1"/>
        <v>3402-E</v>
      </c>
      <c r="D99" s="146" t="s">
        <v>541</v>
      </c>
    </row>
    <row r="100" spans="1:4">
      <c r="A100" s="149">
        <v>3</v>
      </c>
      <c r="B100" t="s">
        <v>1230</v>
      </c>
      <c r="C100" s="146" t="str">
        <f t="shared" si="1"/>
        <v>3404-E</v>
      </c>
      <c r="D100" s="146" t="s">
        <v>541</v>
      </c>
    </row>
    <row r="101" spans="1:4">
      <c r="A101" s="149">
        <v>3</v>
      </c>
      <c r="B101" t="s">
        <v>1231</v>
      </c>
      <c r="C101" s="146" t="str">
        <f t="shared" si="1"/>
        <v>3405-E</v>
      </c>
      <c r="D101" s="146" t="s">
        <v>541</v>
      </c>
    </row>
    <row r="102" spans="1:4">
      <c r="A102" s="149">
        <v>3</v>
      </c>
      <c r="B102" t="s">
        <v>1232</v>
      </c>
      <c r="C102" s="146" t="str">
        <f t="shared" si="1"/>
        <v>3501/1-E</v>
      </c>
      <c r="D102" s="146" t="s">
        <v>541</v>
      </c>
    </row>
    <row r="103" spans="1:4">
      <c r="A103" s="149">
        <v>3</v>
      </c>
      <c r="B103" t="s">
        <v>1233</v>
      </c>
      <c r="C103" s="146" t="str">
        <f t="shared" si="1"/>
        <v>3501/2-E</v>
      </c>
      <c r="D103" s="146" t="s">
        <v>541</v>
      </c>
    </row>
    <row r="104" spans="1:4">
      <c r="A104" s="149">
        <v>3</v>
      </c>
      <c r="B104" t="s">
        <v>1234</v>
      </c>
      <c r="C104" s="146" t="str">
        <f t="shared" si="1"/>
        <v>3504/1-E</v>
      </c>
      <c r="D104" s="146" t="s">
        <v>541</v>
      </c>
    </row>
    <row r="105" spans="1:4">
      <c r="A105" s="149">
        <v>3</v>
      </c>
      <c r="B105" t="s">
        <v>1235</v>
      </c>
      <c r="C105" s="146" t="str">
        <f t="shared" si="1"/>
        <v>3504/2-E</v>
      </c>
      <c r="D105" s="146" t="s">
        <v>541</v>
      </c>
    </row>
    <row r="106" spans="1:4">
      <c r="A106" s="147">
        <v>4</v>
      </c>
      <c r="B106" s="146">
        <v>401</v>
      </c>
      <c r="C106" s="146" t="str">
        <f t="shared" si="1"/>
        <v>4401</v>
      </c>
      <c r="D106" s="146" t="s">
        <v>541</v>
      </c>
    </row>
    <row r="107" spans="1:4">
      <c r="A107" s="147">
        <v>4</v>
      </c>
      <c r="B107" s="146">
        <v>403</v>
      </c>
      <c r="C107" s="146" t="str">
        <f t="shared" si="1"/>
        <v>4403</v>
      </c>
      <c r="D107" s="146" t="s">
        <v>541</v>
      </c>
    </row>
    <row r="108" spans="1:4">
      <c r="A108" s="147">
        <v>4</v>
      </c>
      <c r="B108" s="146">
        <v>404</v>
      </c>
      <c r="C108" s="146" t="str">
        <f t="shared" si="1"/>
        <v>4404</v>
      </c>
      <c r="D108" s="146" t="s">
        <v>541</v>
      </c>
    </row>
    <row r="109" spans="1:4">
      <c r="A109" s="147">
        <v>4</v>
      </c>
      <c r="B109" s="146">
        <v>501</v>
      </c>
      <c r="C109" s="146" t="str">
        <f t="shared" si="1"/>
        <v>4501</v>
      </c>
      <c r="D109" s="146" t="s">
        <v>541</v>
      </c>
    </row>
    <row r="110" spans="1:4">
      <c r="A110" s="147">
        <v>4</v>
      </c>
      <c r="B110" s="146">
        <v>502</v>
      </c>
      <c r="C110" s="146" t="str">
        <f t="shared" si="1"/>
        <v>4502</v>
      </c>
      <c r="D110" s="146" t="s">
        <v>541</v>
      </c>
    </row>
    <row r="111" spans="1:4">
      <c r="A111" s="147">
        <v>4</v>
      </c>
      <c r="B111" s="146">
        <v>503</v>
      </c>
      <c r="C111" s="146" t="str">
        <f t="shared" si="1"/>
        <v>4503</v>
      </c>
      <c r="D111" s="146" t="s">
        <v>541</v>
      </c>
    </row>
    <row r="112" spans="1:4">
      <c r="A112" s="147">
        <v>4</v>
      </c>
      <c r="B112">
        <v>504</v>
      </c>
      <c r="C112" s="146" t="str">
        <f t="shared" si="1"/>
        <v>4504</v>
      </c>
      <c r="D112" s="146" t="s">
        <v>541</v>
      </c>
    </row>
    <row r="113" spans="1:4">
      <c r="A113" s="147">
        <v>4</v>
      </c>
      <c r="B113">
        <v>601</v>
      </c>
      <c r="C113" s="146" t="str">
        <f t="shared" si="1"/>
        <v>4601</v>
      </c>
      <c r="D113" s="146" t="s">
        <v>541</v>
      </c>
    </row>
    <row r="114" spans="1:4">
      <c r="A114" s="147">
        <v>4</v>
      </c>
      <c r="B114">
        <v>602</v>
      </c>
      <c r="C114" s="146" t="str">
        <f t="shared" si="1"/>
        <v>4602</v>
      </c>
      <c r="D114" s="146" t="s">
        <v>541</v>
      </c>
    </row>
    <row r="115" spans="1:4">
      <c r="A115" s="147">
        <v>4</v>
      </c>
      <c r="B115">
        <v>603</v>
      </c>
      <c r="C115" s="146" t="str">
        <f t="shared" si="1"/>
        <v>4603</v>
      </c>
      <c r="D115" s="146" t="s">
        <v>541</v>
      </c>
    </row>
    <row r="116" spans="1:4">
      <c r="A116" s="148">
        <v>5</v>
      </c>
      <c r="B116" s="146">
        <v>201</v>
      </c>
      <c r="C116" s="146" t="str">
        <f t="shared" si="1"/>
        <v>5201</v>
      </c>
      <c r="D116" s="146" t="s">
        <v>541</v>
      </c>
    </row>
    <row r="117" spans="1:4">
      <c r="A117" s="148">
        <v>5</v>
      </c>
      <c r="B117" s="146">
        <v>202</v>
      </c>
      <c r="C117" s="146" t="str">
        <f t="shared" si="1"/>
        <v>5202</v>
      </c>
      <c r="D117" s="146" t="s">
        <v>541</v>
      </c>
    </row>
    <row r="118" spans="1:4">
      <c r="A118" s="148">
        <v>5</v>
      </c>
      <c r="B118" s="146">
        <v>203</v>
      </c>
      <c r="C118" s="146" t="str">
        <f t="shared" si="1"/>
        <v>5203</v>
      </c>
      <c r="D118" s="146" t="s">
        <v>541</v>
      </c>
    </row>
    <row r="119" spans="1:4">
      <c r="A119" s="148">
        <v>5</v>
      </c>
      <c r="B119" s="146">
        <v>204</v>
      </c>
      <c r="C119" s="146" t="str">
        <f t="shared" si="1"/>
        <v>5204</v>
      </c>
      <c r="D119" s="146" t="s">
        <v>541</v>
      </c>
    </row>
    <row r="120" spans="1:4">
      <c r="A120" s="148">
        <v>5</v>
      </c>
      <c r="B120" s="146">
        <v>205</v>
      </c>
      <c r="C120" s="146" t="str">
        <f t="shared" si="1"/>
        <v>5205</v>
      </c>
      <c r="D120" s="146" t="s">
        <v>541</v>
      </c>
    </row>
    <row r="121" spans="1:4">
      <c r="A121" s="148">
        <v>5</v>
      </c>
      <c r="B121" s="146">
        <v>206</v>
      </c>
      <c r="C121" s="146" t="str">
        <f t="shared" si="1"/>
        <v>5206</v>
      </c>
      <c r="D121" s="146" t="s">
        <v>541</v>
      </c>
    </row>
    <row r="122" spans="1:4">
      <c r="A122" s="148">
        <v>5</v>
      </c>
      <c r="B122">
        <v>301</v>
      </c>
      <c r="C122" s="146" t="str">
        <f t="shared" si="1"/>
        <v>5301</v>
      </c>
      <c r="D122" s="146" t="s">
        <v>541</v>
      </c>
    </row>
    <row r="123" spans="1:4">
      <c r="A123" s="148">
        <v>5</v>
      </c>
      <c r="B123">
        <v>302</v>
      </c>
      <c r="C123" s="146" t="str">
        <f t="shared" si="1"/>
        <v>5302</v>
      </c>
      <c r="D123" s="146" t="s">
        <v>541</v>
      </c>
    </row>
    <row r="124" spans="1:4">
      <c r="A124" s="148">
        <v>5</v>
      </c>
      <c r="B124">
        <v>303</v>
      </c>
      <c r="C124" s="146" t="str">
        <f t="shared" si="1"/>
        <v>5303</v>
      </c>
      <c r="D124" s="146" t="s">
        <v>541</v>
      </c>
    </row>
    <row r="125" spans="1:4">
      <c r="A125" s="148">
        <v>5</v>
      </c>
      <c r="B125">
        <v>304</v>
      </c>
      <c r="C125" s="146" t="str">
        <f t="shared" si="1"/>
        <v>5304</v>
      </c>
      <c r="D125" s="146" t="s">
        <v>541</v>
      </c>
    </row>
    <row r="126" spans="1:4">
      <c r="A126" s="148">
        <v>5</v>
      </c>
      <c r="B126">
        <v>305</v>
      </c>
      <c r="C126" s="146" t="str">
        <f t="shared" si="1"/>
        <v>5305</v>
      </c>
      <c r="D126" s="146" t="s">
        <v>541</v>
      </c>
    </row>
    <row r="127" spans="1:4">
      <c r="A127" s="148">
        <v>5</v>
      </c>
      <c r="B127">
        <v>306</v>
      </c>
      <c r="C127" s="146" t="str">
        <f t="shared" si="1"/>
        <v>5306</v>
      </c>
      <c r="D127" s="146" t="s">
        <v>541</v>
      </c>
    </row>
    <row r="128" spans="1:4">
      <c r="A128" s="148">
        <v>5</v>
      </c>
      <c r="B128">
        <v>404</v>
      </c>
      <c r="C128" s="146" t="str">
        <f t="shared" si="1"/>
        <v>5404</v>
      </c>
      <c r="D128" s="146" t="s">
        <v>541</v>
      </c>
    </row>
    <row r="129" spans="1:4">
      <c r="A129" s="148">
        <v>5</v>
      </c>
      <c r="B129">
        <v>405</v>
      </c>
      <c r="C129" s="146" t="str">
        <f t="shared" si="1"/>
        <v>5405</v>
      </c>
      <c r="D129" s="146" t="s">
        <v>541</v>
      </c>
    </row>
    <row r="130" spans="1:4">
      <c r="A130" s="148">
        <v>5</v>
      </c>
      <c r="B130">
        <v>406</v>
      </c>
      <c r="C130" s="146" t="str">
        <f t="shared" si="1"/>
        <v>5406</v>
      </c>
      <c r="D130" s="146" t="s">
        <v>541</v>
      </c>
    </row>
    <row r="131" spans="1:4">
      <c r="A131" s="148">
        <v>5</v>
      </c>
      <c r="B131">
        <v>504</v>
      </c>
      <c r="C131" s="146" t="str">
        <f t="shared" ref="C131:C145" si="2">A131&amp;B131</f>
        <v>5504</v>
      </c>
      <c r="D131" s="146" t="s">
        <v>541</v>
      </c>
    </row>
    <row r="132" spans="1:4">
      <c r="A132" s="148">
        <v>5</v>
      </c>
      <c r="B132">
        <v>505</v>
      </c>
      <c r="C132" s="146" t="str">
        <f t="shared" si="2"/>
        <v>5505</v>
      </c>
      <c r="D132" s="146" t="s">
        <v>541</v>
      </c>
    </row>
    <row r="133" spans="1:4">
      <c r="A133" s="148">
        <v>5</v>
      </c>
      <c r="B133">
        <v>506</v>
      </c>
      <c r="C133" s="146" t="str">
        <f t="shared" si="2"/>
        <v>5506</v>
      </c>
      <c r="D133" s="146" t="s">
        <v>541</v>
      </c>
    </row>
    <row r="134" spans="1:4">
      <c r="A134" s="148">
        <v>5</v>
      </c>
      <c r="B134">
        <v>601</v>
      </c>
      <c r="C134" s="146" t="str">
        <f t="shared" si="2"/>
        <v>5601</v>
      </c>
      <c r="D134" s="146" t="s">
        <v>541</v>
      </c>
    </row>
    <row r="135" spans="1:4">
      <c r="A135" s="148">
        <v>5</v>
      </c>
      <c r="B135">
        <v>602</v>
      </c>
      <c r="C135" s="146" t="str">
        <f t="shared" si="2"/>
        <v>5602</v>
      </c>
      <c r="D135" s="146" t="s">
        <v>541</v>
      </c>
    </row>
    <row r="136" spans="1:4">
      <c r="A136" s="148">
        <v>5</v>
      </c>
      <c r="B136">
        <v>603</v>
      </c>
      <c r="C136" s="146" t="str">
        <f t="shared" si="2"/>
        <v>5603</v>
      </c>
      <c r="D136" s="146" t="s">
        <v>541</v>
      </c>
    </row>
    <row r="137" spans="1:4">
      <c r="A137" s="148">
        <v>5</v>
      </c>
      <c r="B137">
        <v>604</v>
      </c>
      <c r="C137" s="146" t="str">
        <f t="shared" si="2"/>
        <v>5604</v>
      </c>
      <c r="D137" s="146" t="s">
        <v>541</v>
      </c>
    </row>
    <row r="138" spans="1:4">
      <c r="A138" s="148">
        <v>5</v>
      </c>
      <c r="B138">
        <v>605</v>
      </c>
      <c r="C138" s="146" t="str">
        <f t="shared" si="2"/>
        <v>5605</v>
      </c>
      <c r="D138" s="146" t="s">
        <v>541</v>
      </c>
    </row>
    <row r="139" spans="1:4">
      <c r="A139" s="148">
        <v>5</v>
      </c>
      <c r="B139">
        <v>606</v>
      </c>
      <c r="C139" s="146" t="str">
        <f t="shared" si="2"/>
        <v>5606</v>
      </c>
      <c r="D139" s="146" t="s">
        <v>541</v>
      </c>
    </row>
    <row r="140" spans="1:4">
      <c r="A140" s="148">
        <v>5</v>
      </c>
      <c r="B140" t="s">
        <v>563</v>
      </c>
      <c r="C140" s="146" t="str">
        <f t="shared" si="2"/>
        <v>5401/1</v>
      </c>
      <c r="D140" s="146" t="s">
        <v>541</v>
      </c>
    </row>
    <row r="141" spans="1:4">
      <c r="A141" s="148">
        <v>5</v>
      </c>
      <c r="B141" t="s">
        <v>564</v>
      </c>
      <c r="C141" s="146" t="str">
        <f t="shared" si="2"/>
        <v>5401/2</v>
      </c>
      <c r="D141" s="146" t="s">
        <v>541</v>
      </c>
    </row>
    <row r="142" spans="1:4">
      <c r="A142" s="148">
        <v>5</v>
      </c>
      <c r="B142" t="s">
        <v>582</v>
      </c>
      <c r="C142" s="146" t="str">
        <f t="shared" si="2"/>
        <v>5401/3</v>
      </c>
      <c r="D142" s="146" t="s">
        <v>541</v>
      </c>
    </row>
    <row r="143" spans="1:4">
      <c r="A143" s="148">
        <v>5</v>
      </c>
      <c r="B143" t="s">
        <v>565</v>
      </c>
      <c r="C143" s="146" t="str">
        <f t="shared" si="2"/>
        <v>5501/1</v>
      </c>
      <c r="D143" s="146" t="s">
        <v>541</v>
      </c>
    </row>
    <row r="144" spans="1:4">
      <c r="A144" s="148">
        <v>5</v>
      </c>
      <c r="B144" t="s">
        <v>566</v>
      </c>
      <c r="C144" s="146" t="str">
        <f t="shared" si="2"/>
        <v>5501/2</v>
      </c>
      <c r="D144" s="146" t="s">
        <v>541</v>
      </c>
    </row>
    <row r="145" spans="1:4">
      <c r="A145" s="148">
        <v>5</v>
      </c>
      <c r="B145" t="s">
        <v>583</v>
      </c>
      <c r="C145" s="146" t="str">
        <f t="shared" si="2"/>
        <v>5501/3</v>
      </c>
      <c r="D145" s="146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84"/>
  <sheetViews>
    <sheetView topLeftCell="A765" workbookViewId="0">
      <selection activeCell="D786" sqref="D786"/>
    </sheetView>
  </sheetViews>
  <sheetFormatPr defaultRowHeight="12.75"/>
  <cols>
    <col min="1" max="2" width="9.140625" style="50"/>
    <col min="3" max="3" width="12.85546875" style="51" bestFit="1" customWidth="1"/>
    <col min="4" max="4" width="85.7109375" style="52" bestFit="1" customWidth="1"/>
    <col min="5" max="5" width="6.5703125" style="50" bestFit="1" customWidth="1"/>
    <col min="6" max="6" width="6.7109375" style="50" bestFit="1" customWidth="1"/>
    <col min="7" max="7" width="10.140625" style="50" bestFit="1" customWidth="1"/>
    <col min="8" max="8" width="5.140625" style="50" bestFit="1" customWidth="1"/>
    <col min="9" max="13" width="9.140625" style="50"/>
    <col min="14" max="26" width="9.140625" style="53"/>
    <col min="27" max="16384" width="9.140625" style="39"/>
  </cols>
  <sheetData>
    <row r="1" spans="1:26" ht="25.5">
      <c r="A1" s="41" t="s">
        <v>122</v>
      </c>
      <c r="B1" s="41"/>
      <c r="C1" s="41"/>
      <c r="D1" s="239" t="s">
        <v>123</v>
      </c>
      <c r="E1" s="240" t="s">
        <v>124</v>
      </c>
      <c r="F1" s="240" t="s">
        <v>125</v>
      </c>
      <c r="G1" s="240" t="s">
        <v>126</v>
      </c>
      <c r="H1" s="42" t="s">
        <v>127</v>
      </c>
      <c r="I1" s="42"/>
      <c r="J1" s="42"/>
      <c r="K1" s="42"/>
      <c r="L1" s="42"/>
      <c r="M1" s="24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40.5">
      <c r="A2" s="44" t="s">
        <v>128</v>
      </c>
      <c r="B2" s="45" t="s">
        <v>129</v>
      </c>
      <c r="C2" s="45" t="s">
        <v>143</v>
      </c>
      <c r="D2" s="239"/>
      <c r="E2" s="240"/>
      <c r="F2" s="240"/>
      <c r="G2" s="240"/>
      <c r="H2" s="42"/>
      <c r="I2" s="42"/>
      <c r="J2" s="42"/>
      <c r="K2" s="42"/>
      <c r="L2" s="42"/>
      <c r="M2" s="241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3.5">
      <c r="A3" s="46"/>
      <c r="B3" s="47"/>
      <c r="C3" s="45"/>
      <c r="D3" s="48"/>
      <c r="E3" s="49"/>
      <c r="F3" s="49"/>
      <c r="G3" s="49"/>
      <c r="H3" s="42"/>
      <c r="I3" s="42"/>
      <c r="J3" s="42"/>
      <c r="K3" s="42"/>
      <c r="L3" s="42"/>
      <c r="M3" s="42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>
      <c r="A4" s="50" t="str">
        <f>LEFT(C4,3)</f>
        <v>AHI</v>
      </c>
      <c r="B4" s="50" t="str">
        <f>RIGHT(C4,3)</f>
        <v>391</v>
      </c>
      <c r="C4" s="51" t="s">
        <v>153</v>
      </c>
      <c r="D4" s="52" t="s">
        <v>154</v>
      </c>
      <c r="E4" s="50">
        <v>2</v>
      </c>
      <c r="I4" s="50">
        <v>1</v>
      </c>
      <c r="J4" s="52" t="s">
        <v>588</v>
      </c>
    </row>
    <row r="5" spans="1:26">
      <c r="A5" s="50" t="str">
        <f t="shared" ref="A5:A39" si="0">LEFT(C5,3)</f>
        <v>AHI</v>
      </c>
      <c r="B5" s="50" t="str">
        <f t="shared" ref="B5:B39" si="1">RIGHT(C5,3)</f>
        <v>392</v>
      </c>
      <c r="C5" s="51" t="s">
        <v>155</v>
      </c>
      <c r="D5" s="52" t="s">
        <v>156</v>
      </c>
      <c r="E5" s="50">
        <v>2</v>
      </c>
      <c r="I5" s="50">
        <v>2</v>
      </c>
      <c r="J5" s="52" t="s">
        <v>149</v>
      </c>
    </row>
    <row r="6" spans="1:26">
      <c r="A6" s="50" t="str">
        <f t="shared" si="0"/>
        <v>AHI</v>
      </c>
      <c r="B6" s="50" t="str">
        <f t="shared" si="1"/>
        <v>394</v>
      </c>
      <c r="C6" s="51" t="s">
        <v>157</v>
      </c>
      <c r="D6" s="52" t="s">
        <v>158</v>
      </c>
      <c r="E6" s="50">
        <v>1</v>
      </c>
      <c r="I6" s="50">
        <v>3</v>
      </c>
      <c r="J6" s="52" t="s">
        <v>152</v>
      </c>
    </row>
    <row r="7" spans="1:26">
      <c r="A7" s="50" t="str">
        <f t="shared" si="0"/>
        <v>ARC</v>
      </c>
      <c r="B7" s="50" t="str">
        <f t="shared" si="1"/>
        <v>101</v>
      </c>
      <c r="C7" s="51" t="s">
        <v>159</v>
      </c>
      <c r="D7" s="52" t="s">
        <v>160</v>
      </c>
      <c r="E7" s="50">
        <v>2</v>
      </c>
      <c r="I7" s="50">
        <v>4</v>
      </c>
      <c r="J7" s="52" t="s">
        <v>590</v>
      </c>
    </row>
    <row r="8" spans="1:26">
      <c r="A8" s="50" t="str">
        <f t="shared" si="0"/>
        <v>ARC</v>
      </c>
      <c r="B8" s="50" t="str">
        <f t="shared" si="1"/>
        <v>102</v>
      </c>
      <c r="C8" s="51" t="s">
        <v>161</v>
      </c>
      <c r="D8" s="52" t="s">
        <v>162</v>
      </c>
      <c r="E8" s="50">
        <v>3</v>
      </c>
      <c r="I8" s="50">
        <v>5</v>
      </c>
      <c r="J8" s="52" t="s">
        <v>589</v>
      </c>
    </row>
    <row r="9" spans="1:26">
      <c r="A9" s="50" t="str">
        <f t="shared" si="0"/>
        <v>ARC</v>
      </c>
      <c r="B9" s="50" t="str">
        <f t="shared" si="1"/>
        <v>112</v>
      </c>
      <c r="C9" s="51" t="s">
        <v>163</v>
      </c>
      <c r="D9" s="52" t="s">
        <v>164</v>
      </c>
      <c r="E9" s="50">
        <v>2</v>
      </c>
      <c r="J9" s="52"/>
    </row>
    <row r="10" spans="1:26">
      <c r="A10" s="50" t="str">
        <f t="shared" si="0"/>
        <v>ARC</v>
      </c>
      <c r="B10" s="50" t="str">
        <f t="shared" si="1"/>
        <v>116</v>
      </c>
      <c r="C10" s="51" t="s">
        <v>165</v>
      </c>
      <c r="D10" s="52" t="s">
        <v>166</v>
      </c>
      <c r="E10" s="50">
        <v>2</v>
      </c>
    </row>
    <row r="11" spans="1:26">
      <c r="A11" s="50" t="str">
        <f t="shared" si="0"/>
        <v>ARC</v>
      </c>
      <c r="B11" s="50" t="str">
        <f t="shared" si="1"/>
        <v>117</v>
      </c>
      <c r="C11" s="51" t="s">
        <v>167</v>
      </c>
      <c r="D11" s="52" t="s">
        <v>168</v>
      </c>
      <c r="E11" s="50">
        <v>2</v>
      </c>
    </row>
    <row r="12" spans="1:26">
      <c r="A12" s="50" t="str">
        <f t="shared" si="0"/>
        <v>ARC</v>
      </c>
      <c r="B12" s="50" t="str">
        <f t="shared" si="1"/>
        <v>200</v>
      </c>
      <c r="C12" s="51" t="s">
        <v>169</v>
      </c>
      <c r="D12" s="52" t="s">
        <v>170</v>
      </c>
      <c r="E12" s="50">
        <v>2</v>
      </c>
    </row>
    <row r="13" spans="1:26">
      <c r="A13" s="50" t="str">
        <f t="shared" si="0"/>
        <v>ARC</v>
      </c>
      <c r="B13" s="50" t="str">
        <f t="shared" si="1"/>
        <v>201</v>
      </c>
      <c r="C13" s="51" t="s">
        <v>171</v>
      </c>
      <c r="D13" s="52" t="s">
        <v>172</v>
      </c>
      <c r="E13" s="50">
        <v>3</v>
      </c>
    </row>
    <row r="14" spans="1:26">
      <c r="A14" s="50" t="str">
        <f t="shared" si="0"/>
        <v>ARC</v>
      </c>
      <c r="B14" s="50" t="str">
        <f t="shared" si="1"/>
        <v>216</v>
      </c>
      <c r="C14" s="51" t="s">
        <v>173</v>
      </c>
      <c r="D14" s="52" t="s">
        <v>174</v>
      </c>
      <c r="E14" s="50">
        <v>2</v>
      </c>
    </row>
    <row r="15" spans="1:26">
      <c r="A15" s="50" t="str">
        <f t="shared" si="0"/>
        <v>ARC</v>
      </c>
      <c r="B15" s="50" t="str">
        <f t="shared" si="1"/>
        <v>245</v>
      </c>
      <c r="C15" s="51" t="s">
        <v>175</v>
      </c>
      <c r="D15" s="52" t="s">
        <v>176</v>
      </c>
      <c r="E15" s="50">
        <v>2</v>
      </c>
    </row>
    <row r="16" spans="1:26" s="53" customFormat="1">
      <c r="A16" s="50" t="str">
        <f t="shared" si="0"/>
        <v>ARC</v>
      </c>
      <c r="B16" s="50" t="str">
        <f t="shared" si="1"/>
        <v>246</v>
      </c>
      <c r="C16" s="51" t="s">
        <v>177</v>
      </c>
      <c r="D16" s="52" t="s">
        <v>178</v>
      </c>
      <c r="E16" s="50">
        <v>2</v>
      </c>
      <c r="F16" s="50"/>
      <c r="G16" s="50"/>
      <c r="H16" s="50"/>
      <c r="I16" s="50"/>
      <c r="J16" s="50"/>
      <c r="K16" s="50"/>
      <c r="L16" s="50"/>
      <c r="M16" s="50"/>
    </row>
    <row r="17" spans="1:13" s="53" customFormat="1">
      <c r="A17" s="50" t="str">
        <f t="shared" si="0"/>
        <v>ARC</v>
      </c>
      <c r="B17" s="50" t="str">
        <f t="shared" si="1"/>
        <v>252</v>
      </c>
      <c r="C17" s="51" t="s">
        <v>179</v>
      </c>
      <c r="D17" s="52" t="s">
        <v>180</v>
      </c>
      <c r="E17" s="50">
        <v>2</v>
      </c>
      <c r="F17" s="50"/>
      <c r="G17" s="50"/>
      <c r="H17" s="50"/>
      <c r="I17" s="50"/>
      <c r="J17" s="50"/>
      <c r="K17" s="50"/>
      <c r="L17" s="50"/>
      <c r="M17" s="50"/>
    </row>
    <row r="18" spans="1:13" s="53" customFormat="1">
      <c r="A18" s="50" t="str">
        <f t="shared" si="0"/>
        <v>ARC</v>
      </c>
      <c r="B18" s="50" t="str">
        <f t="shared" si="1"/>
        <v>261</v>
      </c>
      <c r="C18" s="51" t="s">
        <v>181</v>
      </c>
      <c r="D18" s="52" t="s">
        <v>182</v>
      </c>
      <c r="E18" s="50">
        <v>1</v>
      </c>
      <c r="F18" s="50"/>
      <c r="G18" s="50"/>
      <c r="H18" s="50"/>
      <c r="I18" s="50"/>
      <c r="J18" s="50"/>
      <c r="K18" s="50"/>
      <c r="L18" s="50"/>
      <c r="M18" s="50"/>
    </row>
    <row r="19" spans="1:13" s="53" customFormat="1">
      <c r="A19" s="50" t="str">
        <f t="shared" si="0"/>
        <v>ARC</v>
      </c>
      <c r="B19" s="50" t="str">
        <f t="shared" si="1"/>
        <v>265</v>
      </c>
      <c r="C19" s="51" t="s">
        <v>183</v>
      </c>
      <c r="D19" s="52" t="s">
        <v>184</v>
      </c>
      <c r="E19" s="50">
        <v>2</v>
      </c>
      <c r="F19" s="50"/>
      <c r="G19" s="50"/>
      <c r="H19" s="50"/>
      <c r="I19" s="50"/>
      <c r="J19" s="50"/>
      <c r="K19" s="50"/>
      <c r="L19" s="50"/>
      <c r="M19" s="50"/>
    </row>
    <row r="20" spans="1:13" s="53" customFormat="1">
      <c r="A20" s="50" t="str">
        <f t="shared" si="0"/>
        <v>ARC</v>
      </c>
      <c r="B20" s="50" t="str">
        <f t="shared" si="1"/>
        <v>272</v>
      </c>
      <c r="C20" s="51" t="s">
        <v>185</v>
      </c>
      <c r="D20" s="52" t="s">
        <v>186</v>
      </c>
      <c r="E20" s="50">
        <v>2</v>
      </c>
      <c r="F20" s="50"/>
      <c r="G20" s="50"/>
      <c r="H20" s="50"/>
      <c r="I20" s="50"/>
      <c r="J20" s="50"/>
      <c r="K20" s="50"/>
      <c r="L20" s="50"/>
      <c r="M20" s="50"/>
    </row>
    <row r="21" spans="1:13" s="53" customFormat="1">
      <c r="A21" s="50" t="str">
        <f t="shared" si="0"/>
        <v>ARC</v>
      </c>
      <c r="B21" s="50" t="str">
        <f t="shared" si="1"/>
        <v>278</v>
      </c>
      <c r="C21" s="51" t="s">
        <v>187</v>
      </c>
      <c r="D21" s="52" t="s">
        <v>188</v>
      </c>
      <c r="E21" s="50">
        <v>2</v>
      </c>
      <c r="F21" s="50"/>
      <c r="G21" s="50"/>
      <c r="H21" s="50"/>
      <c r="I21" s="50"/>
      <c r="J21" s="50"/>
      <c r="K21" s="50"/>
      <c r="L21" s="50"/>
      <c r="M21" s="50"/>
    </row>
    <row r="22" spans="1:13" s="53" customFormat="1">
      <c r="A22" s="50" t="str">
        <f t="shared" si="0"/>
        <v>ARC</v>
      </c>
      <c r="B22" s="50" t="str">
        <f t="shared" si="1"/>
        <v>279</v>
      </c>
      <c r="C22" s="51" t="s">
        <v>189</v>
      </c>
      <c r="D22" s="52" t="s">
        <v>190</v>
      </c>
      <c r="E22" s="50">
        <v>2</v>
      </c>
      <c r="F22" s="50"/>
      <c r="G22" s="50"/>
      <c r="H22" s="50"/>
      <c r="I22" s="50"/>
      <c r="J22" s="50"/>
      <c r="K22" s="50"/>
      <c r="L22" s="50"/>
      <c r="M22" s="50"/>
    </row>
    <row r="23" spans="1:13" s="53" customFormat="1">
      <c r="A23" s="50" t="str">
        <f t="shared" si="0"/>
        <v>ARC</v>
      </c>
      <c r="B23" s="50" t="str">
        <f t="shared" si="1"/>
        <v>296</v>
      </c>
      <c r="C23" s="51" t="s">
        <v>191</v>
      </c>
      <c r="D23" s="52" t="s">
        <v>192</v>
      </c>
      <c r="E23" s="50">
        <v>1</v>
      </c>
      <c r="F23" s="50"/>
      <c r="G23" s="50"/>
      <c r="H23" s="50"/>
      <c r="I23" s="50"/>
      <c r="J23" s="50"/>
      <c r="K23" s="50"/>
      <c r="L23" s="50"/>
      <c r="M23" s="50"/>
    </row>
    <row r="24" spans="1:13" s="53" customFormat="1">
      <c r="A24" s="50" t="str">
        <f t="shared" si="0"/>
        <v>ARC</v>
      </c>
      <c r="B24" s="50" t="str">
        <f t="shared" si="1"/>
        <v>303</v>
      </c>
      <c r="C24" s="51" t="s">
        <v>193</v>
      </c>
      <c r="D24" s="52" t="s">
        <v>194</v>
      </c>
      <c r="E24" s="50">
        <v>2</v>
      </c>
      <c r="F24" s="50"/>
      <c r="G24" s="50"/>
      <c r="H24" s="50"/>
      <c r="I24" s="50"/>
      <c r="J24" s="50"/>
      <c r="K24" s="50"/>
      <c r="L24" s="50"/>
      <c r="M24" s="50"/>
    </row>
    <row r="25" spans="1:13" s="53" customFormat="1">
      <c r="A25" s="50" t="str">
        <f t="shared" si="0"/>
        <v>ARC</v>
      </c>
      <c r="B25" s="50" t="str">
        <f t="shared" si="1"/>
        <v>328</v>
      </c>
      <c r="C25" s="51" t="s">
        <v>195</v>
      </c>
      <c r="D25" s="52" t="s">
        <v>196</v>
      </c>
      <c r="E25" s="50">
        <v>2</v>
      </c>
      <c r="F25" s="50"/>
      <c r="G25" s="50"/>
      <c r="H25" s="50"/>
      <c r="I25" s="50"/>
      <c r="J25" s="50"/>
      <c r="K25" s="50"/>
      <c r="L25" s="50"/>
      <c r="M25" s="50"/>
    </row>
    <row r="26" spans="1:13" s="53" customFormat="1">
      <c r="A26" s="50" t="str">
        <f t="shared" si="0"/>
        <v>ARC</v>
      </c>
      <c r="B26" s="50" t="str">
        <f t="shared" si="1"/>
        <v>329</v>
      </c>
      <c r="C26" s="51" t="s">
        <v>197</v>
      </c>
      <c r="D26" s="52" t="s">
        <v>198</v>
      </c>
      <c r="E26" s="50">
        <v>2</v>
      </c>
      <c r="F26" s="50"/>
      <c r="G26" s="50"/>
      <c r="H26" s="50"/>
      <c r="I26" s="50"/>
      <c r="J26" s="50"/>
      <c r="K26" s="50"/>
      <c r="L26" s="50"/>
      <c r="M26" s="50"/>
    </row>
    <row r="27" spans="1:13" s="53" customFormat="1">
      <c r="A27" s="50" t="str">
        <f t="shared" si="0"/>
        <v>ARC</v>
      </c>
      <c r="B27" s="50" t="str">
        <f t="shared" si="1"/>
        <v>348</v>
      </c>
      <c r="C27" s="51" t="s">
        <v>199</v>
      </c>
      <c r="D27" s="52" t="s">
        <v>200</v>
      </c>
      <c r="E27" s="50">
        <v>1</v>
      </c>
      <c r="F27" s="50"/>
      <c r="G27" s="50"/>
      <c r="H27" s="50"/>
      <c r="I27" s="50"/>
      <c r="J27" s="50"/>
      <c r="K27" s="50"/>
      <c r="L27" s="50"/>
      <c r="M27" s="50"/>
    </row>
    <row r="28" spans="1:13" s="53" customFormat="1">
      <c r="A28" s="50" t="str">
        <f t="shared" si="0"/>
        <v>ARC</v>
      </c>
      <c r="B28" s="50" t="str">
        <f t="shared" si="1"/>
        <v>361</v>
      </c>
      <c r="C28" s="51" t="s">
        <v>201</v>
      </c>
      <c r="D28" s="52" t="s">
        <v>202</v>
      </c>
      <c r="E28" s="50">
        <v>1</v>
      </c>
      <c r="F28" s="50"/>
      <c r="G28" s="50"/>
      <c r="H28" s="50"/>
      <c r="I28" s="50"/>
      <c r="J28" s="50"/>
      <c r="K28" s="50"/>
      <c r="L28" s="50"/>
      <c r="M28" s="50"/>
    </row>
    <row r="29" spans="1:13" s="53" customFormat="1">
      <c r="A29" s="50" t="str">
        <f t="shared" si="0"/>
        <v>ARC</v>
      </c>
      <c r="B29" s="50" t="str">
        <f t="shared" si="1"/>
        <v>362</v>
      </c>
      <c r="C29" s="51" t="s">
        <v>203</v>
      </c>
      <c r="D29" s="52" t="s">
        <v>204</v>
      </c>
      <c r="E29" s="50">
        <v>1</v>
      </c>
      <c r="F29" s="50"/>
      <c r="G29" s="50"/>
      <c r="H29" s="50"/>
      <c r="I29" s="50"/>
      <c r="J29" s="50"/>
      <c r="K29" s="50"/>
      <c r="L29" s="50"/>
      <c r="M29" s="50"/>
    </row>
    <row r="30" spans="1:13" s="53" customFormat="1">
      <c r="A30" s="50" t="str">
        <f t="shared" si="0"/>
        <v>ARC</v>
      </c>
      <c r="B30" s="50" t="str">
        <f t="shared" si="1"/>
        <v>378</v>
      </c>
      <c r="C30" s="51" t="s">
        <v>205</v>
      </c>
      <c r="D30" s="52" t="s">
        <v>206</v>
      </c>
      <c r="E30" s="50">
        <v>2</v>
      </c>
      <c r="F30" s="50"/>
      <c r="G30" s="50"/>
      <c r="H30" s="50"/>
      <c r="I30" s="50"/>
      <c r="J30" s="50"/>
      <c r="K30" s="50"/>
      <c r="L30" s="50"/>
      <c r="M30" s="50"/>
    </row>
    <row r="31" spans="1:13" s="53" customFormat="1">
      <c r="A31" s="50" t="str">
        <f t="shared" si="0"/>
        <v>ARC</v>
      </c>
      <c r="B31" s="50" t="str">
        <f t="shared" si="1"/>
        <v>387</v>
      </c>
      <c r="C31" s="51" t="s">
        <v>207</v>
      </c>
      <c r="D31" s="52" t="s">
        <v>208</v>
      </c>
      <c r="E31" s="50">
        <v>2</v>
      </c>
      <c r="F31" s="50"/>
      <c r="G31" s="50"/>
      <c r="H31" s="50"/>
      <c r="I31" s="50"/>
      <c r="J31" s="50"/>
      <c r="K31" s="50"/>
      <c r="L31" s="50"/>
      <c r="M31" s="50"/>
    </row>
    <row r="32" spans="1:13" s="53" customFormat="1">
      <c r="A32" s="50" t="str">
        <f t="shared" si="0"/>
        <v>ARC</v>
      </c>
      <c r="B32" s="50" t="str">
        <f t="shared" si="1"/>
        <v>388</v>
      </c>
      <c r="C32" s="51" t="s">
        <v>209</v>
      </c>
      <c r="D32" s="52" t="s">
        <v>210</v>
      </c>
      <c r="E32" s="50">
        <v>2</v>
      </c>
      <c r="F32" s="50"/>
      <c r="G32" s="50"/>
      <c r="H32" s="50"/>
      <c r="I32" s="50"/>
      <c r="J32" s="50"/>
      <c r="K32" s="50"/>
      <c r="L32" s="50"/>
      <c r="M32" s="50"/>
    </row>
    <row r="33" spans="1:13" s="53" customFormat="1">
      <c r="A33" s="50" t="str">
        <f t="shared" si="0"/>
        <v>ARC</v>
      </c>
      <c r="B33" s="50" t="str">
        <f t="shared" si="1"/>
        <v>389</v>
      </c>
      <c r="C33" s="51" t="s">
        <v>211</v>
      </c>
      <c r="D33" s="52" t="s">
        <v>212</v>
      </c>
      <c r="E33" s="50">
        <v>2</v>
      </c>
      <c r="F33" s="50"/>
      <c r="G33" s="50"/>
      <c r="H33" s="50"/>
      <c r="I33" s="50"/>
      <c r="J33" s="50"/>
      <c r="K33" s="50"/>
      <c r="L33" s="50"/>
      <c r="M33" s="50"/>
    </row>
    <row r="34" spans="1:13" s="53" customFormat="1">
      <c r="A34" s="50" t="str">
        <f t="shared" si="0"/>
        <v>ARC</v>
      </c>
      <c r="B34" s="50" t="str">
        <f t="shared" si="1"/>
        <v>391</v>
      </c>
      <c r="C34" s="51" t="s">
        <v>213</v>
      </c>
      <c r="D34" s="52" t="s">
        <v>214</v>
      </c>
      <c r="E34" s="50">
        <v>4</v>
      </c>
      <c r="F34" s="50"/>
      <c r="G34" s="50"/>
      <c r="H34" s="50"/>
      <c r="I34" s="50"/>
      <c r="J34" s="50"/>
      <c r="K34" s="50"/>
      <c r="L34" s="50"/>
      <c r="M34" s="50"/>
    </row>
    <row r="35" spans="1:13" s="53" customFormat="1">
      <c r="A35" s="50" t="str">
        <f t="shared" si="0"/>
        <v>ARC</v>
      </c>
      <c r="B35" s="50" t="str">
        <f t="shared" si="1"/>
        <v>392</v>
      </c>
      <c r="C35" s="51" t="s">
        <v>215</v>
      </c>
      <c r="D35" s="52" t="s">
        <v>216</v>
      </c>
      <c r="E35" s="50">
        <v>3</v>
      </c>
      <c r="F35" s="50"/>
      <c r="G35" s="50"/>
      <c r="H35" s="50"/>
      <c r="I35" s="50"/>
      <c r="J35" s="50"/>
      <c r="K35" s="50"/>
      <c r="L35" s="50"/>
      <c r="M35" s="50"/>
    </row>
    <row r="36" spans="1:13" s="53" customFormat="1">
      <c r="A36" s="50" t="str">
        <f t="shared" si="0"/>
        <v>ARC</v>
      </c>
      <c r="B36" s="50" t="str">
        <f t="shared" si="1"/>
        <v>396</v>
      </c>
      <c r="C36" s="51" t="s">
        <v>217</v>
      </c>
      <c r="D36" s="52" t="s">
        <v>192</v>
      </c>
      <c r="E36" s="50">
        <v>1</v>
      </c>
      <c r="F36" s="50"/>
      <c r="G36" s="50"/>
      <c r="H36" s="50"/>
      <c r="I36" s="50"/>
      <c r="J36" s="50"/>
      <c r="K36" s="50"/>
      <c r="L36" s="50"/>
      <c r="M36" s="50"/>
    </row>
    <row r="37" spans="1:13" s="53" customFormat="1">
      <c r="A37" s="50" t="str">
        <f t="shared" si="0"/>
        <v>ARC</v>
      </c>
      <c r="B37" s="50" t="str">
        <f t="shared" si="1"/>
        <v>401</v>
      </c>
      <c r="C37" s="51" t="s">
        <v>218</v>
      </c>
      <c r="D37" s="52" t="s">
        <v>219</v>
      </c>
      <c r="E37" s="50">
        <v>2</v>
      </c>
      <c r="F37" s="50"/>
      <c r="G37" s="50"/>
      <c r="H37" s="50"/>
      <c r="I37" s="50"/>
      <c r="J37" s="50"/>
      <c r="K37" s="50"/>
      <c r="L37" s="50"/>
      <c r="M37" s="50"/>
    </row>
    <row r="38" spans="1:13" s="53" customFormat="1">
      <c r="A38" s="50" t="str">
        <f t="shared" si="0"/>
        <v>ARC</v>
      </c>
      <c r="B38" s="50" t="str">
        <f t="shared" si="1"/>
        <v>405</v>
      </c>
      <c r="C38" s="51" t="s">
        <v>220</v>
      </c>
      <c r="D38" s="52" t="s">
        <v>221</v>
      </c>
      <c r="E38" s="50">
        <v>2</v>
      </c>
      <c r="F38" s="50"/>
      <c r="G38" s="50"/>
      <c r="H38" s="50"/>
      <c r="I38" s="50"/>
      <c r="J38" s="50"/>
      <c r="K38" s="50"/>
      <c r="L38" s="50"/>
      <c r="M38" s="50"/>
    </row>
    <row r="39" spans="1:13" s="53" customFormat="1">
      <c r="A39" s="50" t="str">
        <f t="shared" si="0"/>
        <v>ARC</v>
      </c>
      <c r="B39" s="50" t="str">
        <f t="shared" si="1"/>
        <v>415</v>
      </c>
      <c r="C39" s="51" t="s">
        <v>222</v>
      </c>
      <c r="D39" s="52" t="s">
        <v>223</v>
      </c>
      <c r="E39" s="50">
        <v>2</v>
      </c>
      <c r="F39" s="50"/>
      <c r="G39" s="50"/>
      <c r="H39" s="50"/>
      <c r="I39" s="50"/>
      <c r="J39" s="50"/>
      <c r="K39" s="50"/>
      <c r="L39" s="50"/>
      <c r="M39" s="50"/>
    </row>
    <row r="40" spans="1:13" s="53" customFormat="1">
      <c r="A40" s="50" t="str">
        <f>LEFT(C40,3)</f>
        <v>ARC</v>
      </c>
      <c r="B40" s="50" t="str">
        <f>RIGHT(C40,3)</f>
        <v>416</v>
      </c>
      <c r="C40" s="51" t="s">
        <v>224</v>
      </c>
      <c r="D40" s="52" t="s">
        <v>225</v>
      </c>
      <c r="E40" s="50">
        <v>2</v>
      </c>
      <c r="F40" s="50"/>
      <c r="G40" s="50"/>
      <c r="H40" s="50"/>
      <c r="I40" s="50"/>
      <c r="J40" s="50"/>
      <c r="K40" s="50"/>
      <c r="L40" s="50"/>
      <c r="M40" s="50"/>
    </row>
    <row r="41" spans="1:13" s="53" customFormat="1">
      <c r="A41" s="50" t="str">
        <f t="shared" ref="A41:A104" si="2">LEFT(C41,3)</f>
        <v>ARC</v>
      </c>
      <c r="B41" s="50" t="str">
        <f t="shared" ref="B41:B104" si="3">RIGHT(C41,3)</f>
        <v>417</v>
      </c>
      <c r="C41" s="51" t="s">
        <v>226</v>
      </c>
      <c r="D41" s="52" t="s">
        <v>227</v>
      </c>
      <c r="E41" s="50">
        <v>2</v>
      </c>
      <c r="F41" s="50"/>
      <c r="G41" s="50"/>
      <c r="H41" s="50"/>
      <c r="I41" s="50"/>
      <c r="J41" s="50"/>
      <c r="K41" s="50"/>
      <c r="L41" s="50"/>
      <c r="M41" s="50"/>
    </row>
    <row r="42" spans="1:13" s="53" customFormat="1">
      <c r="A42" s="50" t="str">
        <f t="shared" si="2"/>
        <v>ARC</v>
      </c>
      <c r="B42" s="50" t="str">
        <f t="shared" si="3"/>
        <v>418</v>
      </c>
      <c r="C42" s="51" t="s">
        <v>228</v>
      </c>
      <c r="D42" s="52" t="s">
        <v>229</v>
      </c>
      <c r="E42" s="50">
        <v>3</v>
      </c>
      <c r="F42" s="50"/>
      <c r="G42" s="50"/>
      <c r="H42" s="50"/>
      <c r="I42" s="50"/>
      <c r="J42" s="50"/>
      <c r="K42" s="50"/>
      <c r="L42" s="50"/>
      <c r="M42" s="50"/>
    </row>
    <row r="43" spans="1:13" s="53" customFormat="1">
      <c r="A43" s="50" t="str">
        <f t="shared" si="2"/>
        <v>ARC</v>
      </c>
      <c r="B43" s="50" t="str">
        <f t="shared" si="3"/>
        <v>419</v>
      </c>
      <c r="C43" s="51" t="s">
        <v>230</v>
      </c>
      <c r="D43" s="52" t="s">
        <v>231</v>
      </c>
      <c r="E43" s="50">
        <v>2</v>
      </c>
      <c r="F43" s="50"/>
      <c r="G43" s="50"/>
      <c r="H43" s="50"/>
      <c r="I43" s="50"/>
      <c r="J43" s="50"/>
      <c r="K43" s="50"/>
      <c r="L43" s="50"/>
      <c r="M43" s="50"/>
    </row>
    <row r="44" spans="1:13" s="53" customFormat="1">
      <c r="A44" s="50" t="str">
        <f t="shared" si="2"/>
        <v>ARC</v>
      </c>
      <c r="B44" s="50" t="str">
        <f t="shared" si="3"/>
        <v>428</v>
      </c>
      <c r="C44" s="51" t="s">
        <v>232</v>
      </c>
      <c r="D44" s="52" t="s">
        <v>233</v>
      </c>
      <c r="E44" s="50">
        <v>2</v>
      </c>
      <c r="F44" s="50"/>
      <c r="G44" s="50"/>
      <c r="H44" s="50"/>
      <c r="I44" s="50"/>
      <c r="J44" s="50"/>
      <c r="K44" s="50"/>
      <c r="L44" s="50"/>
      <c r="M44" s="50"/>
    </row>
    <row r="45" spans="1:13" s="53" customFormat="1">
      <c r="A45" s="50" t="str">
        <f t="shared" si="2"/>
        <v>ARC</v>
      </c>
      <c r="B45" s="50" t="str">
        <f t="shared" si="3"/>
        <v>446</v>
      </c>
      <c r="C45" s="51" t="s">
        <v>234</v>
      </c>
      <c r="D45" s="52" t="s">
        <v>235</v>
      </c>
      <c r="E45" s="50">
        <v>3</v>
      </c>
      <c r="F45" s="50"/>
      <c r="G45" s="50"/>
      <c r="H45" s="50"/>
      <c r="I45" s="50"/>
      <c r="J45" s="50"/>
      <c r="K45" s="50"/>
      <c r="L45" s="50"/>
      <c r="M45" s="50"/>
    </row>
    <row r="46" spans="1:13" s="53" customFormat="1">
      <c r="A46" s="50" t="str">
        <f t="shared" si="2"/>
        <v>ARC</v>
      </c>
      <c r="B46" s="50" t="str">
        <f t="shared" si="3"/>
        <v>447</v>
      </c>
      <c r="C46" s="51" t="s">
        <v>236</v>
      </c>
      <c r="D46" s="52" t="s">
        <v>237</v>
      </c>
      <c r="E46" s="50">
        <v>8</v>
      </c>
      <c r="F46" s="50"/>
      <c r="G46" s="50"/>
      <c r="H46" s="50"/>
      <c r="I46" s="50"/>
      <c r="J46" s="50"/>
      <c r="K46" s="50"/>
      <c r="L46" s="50"/>
      <c r="M46" s="50"/>
    </row>
    <row r="47" spans="1:13" s="53" customFormat="1">
      <c r="A47" s="50" t="str">
        <f t="shared" si="2"/>
        <v>ARC</v>
      </c>
      <c r="B47" s="50" t="str">
        <f t="shared" si="3"/>
        <v>448</v>
      </c>
      <c r="C47" s="51" t="s">
        <v>238</v>
      </c>
      <c r="D47" s="52" t="s">
        <v>239</v>
      </c>
      <c r="E47" s="50">
        <v>2</v>
      </c>
      <c r="F47" s="50"/>
      <c r="G47" s="50"/>
      <c r="H47" s="50"/>
      <c r="I47" s="50"/>
      <c r="J47" s="50"/>
      <c r="K47" s="50"/>
      <c r="L47" s="50"/>
      <c r="M47" s="50"/>
    </row>
    <row r="48" spans="1:13" s="53" customFormat="1">
      <c r="A48" s="50" t="str">
        <f t="shared" si="2"/>
        <v>ARC</v>
      </c>
      <c r="B48" s="50" t="str">
        <f t="shared" si="3"/>
        <v>449</v>
      </c>
      <c r="C48" s="51" t="s">
        <v>240</v>
      </c>
      <c r="D48" s="52" t="s">
        <v>241</v>
      </c>
      <c r="E48" s="50">
        <v>10</v>
      </c>
      <c r="F48" s="50"/>
      <c r="G48" s="50"/>
      <c r="H48" s="50"/>
      <c r="I48" s="50"/>
      <c r="J48" s="50"/>
      <c r="K48" s="50"/>
      <c r="L48" s="50"/>
      <c r="M48" s="50"/>
    </row>
    <row r="49" spans="1:13" s="53" customFormat="1">
      <c r="A49" s="50" t="str">
        <f t="shared" si="2"/>
        <v>ARC</v>
      </c>
      <c r="B49" s="50" t="str">
        <f t="shared" si="3"/>
        <v>455</v>
      </c>
      <c r="C49" s="51" t="s">
        <v>242</v>
      </c>
      <c r="D49" s="52" t="s">
        <v>243</v>
      </c>
      <c r="E49" s="50">
        <v>2</v>
      </c>
      <c r="F49" s="50"/>
      <c r="G49" s="50"/>
      <c r="H49" s="50"/>
      <c r="I49" s="50"/>
      <c r="J49" s="50"/>
      <c r="K49" s="50"/>
      <c r="L49" s="50"/>
      <c r="M49" s="50"/>
    </row>
    <row r="50" spans="1:13" s="53" customFormat="1">
      <c r="A50" s="50" t="str">
        <f t="shared" si="2"/>
        <v>ARC</v>
      </c>
      <c r="B50" s="50" t="str">
        <f t="shared" si="3"/>
        <v>460</v>
      </c>
      <c r="C50" s="51" t="s">
        <v>244</v>
      </c>
      <c r="D50" s="52" t="s">
        <v>245</v>
      </c>
      <c r="E50" s="50">
        <v>2</v>
      </c>
      <c r="F50" s="50"/>
      <c r="G50" s="50"/>
      <c r="H50" s="50"/>
      <c r="I50" s="50"/>
      <c r="J50" s="50"/>
      <c r="K50" s="50"/>
      <c r="L50" s="50"/>
      <c r="M50" s="50"/>
    </row>
    <row r="51" spans="1:13" s="53" customFormat="1">
      <c r="A51" s="50" t="str">
        <f t="shared" si="2"/>
        <v>ARC</v>
      </c>
      <c r="B51" s="50" t="str">
        <f t="shared" si="3"/>
        <v>496</v>
      </c>
      <c r="C51" s="51" t="s">
        <v>246</v>
      </c>
      <c r="D51" s="52" t="s">
        <v>192</v>
      </c>
      <c r="E51" s="50">
        <v>1</v>
      </c>
      <c r="F51" s="50"/>
      <c r="G51" s="50"/>
      <c r="H51" s="50"/>
      <c r="I51" s="50"/>
      <c r="J51" s="50"/>
      <c r="K51" s="50"/>
      <c r="L51" s="50"/>
      <c r="M51" s="50"/>
    </row>
    <row r="52" spans="1:13" s="53" customFormat="1">
      <c r="A52" s="50" t="str">
        <f t="shared" si="2"/>
        <v>ART</v>
      </c>
      <c r="B52" s="50" t="str">
        <f t="shared" si="3"/>
        <v>111</v>
      </c>
      <c r="C52" s="51" t="s">
        <v>247</v>
      </c>
      <c r="D52" s="52" t="s">
        <v>248</v>
      </c>
      <c r="E52" s="50">
        <v>4</v>
      </c>
      <c r="F52" s="50"/>
      <c r="G52" s="50"/>
      <c r="H52" s="50"/>
      <c r="I52" s="50"/>
      <c r="J52" s="50"/>
      <c r="K52" s="50"/>
      <c r="L52" s="50"/>
      <c r="M52" s="50"/>
    </row>
    <row r="53" spans="1:13" s="53" customFormat="1">
      <c r="A53" s="50" t="str">
        <f t="shared" si="2"/>
        <v>ART</v>
      </c>
      <c r="B53" s="50" t="str">
        <f t="shared" si="3"/>
        <v>151</v>
      </c>
      <c r="C53" s="51" t="s">
        <v>249</v>
      </c>
      <c r="D53" s="52" t="s">
        <v>250</v>
      </c>
      <c r="E53" s="50">
        <v>2</v>
      </c>
      <c r="F53" s="50"/>
      <c r="G53" s="50"/>
      <c r="H53" s="50"/>
      <c r="I53" s="50"/>
      <c r="J53" s="50"/>
      <c r="K53" s="50"/>
      <c r="L53" s="50"/>
      <c r="M53" s="50"/>
    </row>
    <row r="54" spans="1:13" s="53" customFormat="1">
      <c r="A54" s="50" t="str">
        <f t="shared" si="2"/>
        <v>ART</v>
      </c>
      <c r="B54" s="50" t="str">
        <f t="shared" si="3"/>
        <v>161</v>
      </c>
      <c r="C54" s="51" t="s">
        <v>251</v>
      </c>
      <c r="D54" s="52" t="s">
        <v>252</v>
      </c>
      <c r="E54" s="50">
        <v>2</v>
      </c>
      <c r="F54" s="50"/>
      <c r="G54" s="50"/>
      <c r="H54" s="50"/>
      <c r="I54" s="50"/>
      <c r="J54" s="50"/>
      <c r="K54" s="50"/>
      <c r="L54" s="50"/>
      <c r="M54" s="50"/>
    </row>
    <row r="55" spans="1:13" s="53" customFormat="1">
      <c r="A55" s="50" t="str">
        <f t="shared" si="2"/>
        <v>ART</v>
      </c>
      <c r="B55" s="50" t="str">
        <f t="shared" si="3"/>
        <v>201</v>
      </c>
      <c r="C55" s="51" t="s">
        <v>253</v>
      </c>
      <c r="D55" s="52" t="s">
        <v>254</v>
      </c>
      <c r="E55" s="50">
        <v>2</v>
      </c>
      <c r="F55" s="50"/>
      <c r="G55" s="50"/>
      <c r="H55" s="50"/>
      <c r="I55" s="50"/>
      <c r="J55" s="50"/>
      <c r="K55" s="50"/>
      <c r="L55" s="50"/>
      <c r="M55" s="50"/>
    </row>
    <row r="56" spans="1:13" s="53" customFormat="1">
      <c r="A56" s="50" t="str">
        <f t="shared" si="2"/>
        <v>ART</v>
      </c>
      <c r="B56" s="50" t="str">
        <f t="shared" si="3"/>
        <v>202</v>
      </c>
      <c r="C56" s="51" t="s">
        <v>255</v>
      </c>
      <c r="D56" s="52" t="s">
        <v>256</v>
      </c>
      <c r="E56" s="50">
        <v>2</v>
      </c>
      <c r="F56" s="50"/>
      <c r="G56" s="50"/>
      <c r="H56" s="50"/>
      <c r="I56" s="50"/>
      <c r="J56" s="50"/>
      <c r="K56" s="50"/>
      <c r="L56" s="50"/>
      <c r="M56" s="50"/>
    </row>
    <row r="57" spans="1:13" s="53" customFormat="1">
      <c r="A57" s="50" t="str">
        <f t="shared" si="2"/>
        <v>ART</v>
      </c>
      <c r="B57" s="50" t="str">
        <f t="shared" si="3"/>
        <v>203</v>
      </c>
      <c r="C57" s="51" t="s">
        <v>257</v>
      </c>
      <c r="D57" s="52" t="s">
        <v>258</v>
      </c>
      <c r="E57" s="50">
        <v>2</v>
      </c>
      <c r="F57" s="50"/>
      <c r="G57" s="50"/>
      <c r="H57" s="50"/>
      <c r="I57" s="50"/>
      <c r="J57" s="50"/>
      <c r="K57" s="50"/>
      <c r="L57" s="50"/>
      <c r="M57" s="50"/>
    </row>
    <row r="58" spans="1:13" s="53" customFormat="1">
      <c r="A58" s="50" t="str">
        <f t="shared" si="2"/>
        <v>ART</v>
      </c>
      <c r="B58" s="50" t="str">
        <f t="shared" si="3"/>
        <v>205</v>
      </c>
      <c r="C58" s="51" t="s">
        <v>259</v>
      </c>
      <c r="D58" s="52" t="s">
        <v>260</v>
      </c>
      <c r="E58" s="50">
        <v>2</v>
      </c>
      <c r="F58" s="50"/>
      <c r="G58" s="50"/>
      <c r="H58" s="50"/>
      <c r="I58" s="50"/>
      <c r="J58" s="50"/>
      <c r="K58" s="50"/>
      <c r="L58" s="50"/>
      <c r="M58" s="50"/>
    </row>
    <row r="59" spans="1:13" s="53" customFormat="1">
      <c r="A59" s="50" t="str">
        <f t="shared" si="2"/>
        <v>ART</v>
      </c>
      <c r="B59" s="50" t="str">
        <f t="shared" si="3"/>
        <v>213</v>
      </c>
      <c r="C59" s="51" t="s">
        <v>261</v>
      </c>
      <c r="D59" s="52" t="s">
        <v>262</v>
      </c>
      <c r="E59" s="50">
        <v>2</v>
      </c>
      <c r="F59" s="50"/>
      <c r="G59" s="50"/>
      <c r="H59" s="50"/>
      <c r="I59" s="50"/>
      <c r="J59" s="50"/>
      <c r="K59" s="50"/>
      <c r="L59" s="50"/>
      <c r="M59" s="50"/>
    </row>
    <row r="60" spans="1:13" s="53" customFormat="1">
      <c r="A60" s="50" t="str">
        <f t="shared" si="2"/>
        <v>ART</v>
      </c>
      <c r="B60" s="50" t="str">
        <f t="shared" si="3"/>
        <v>221</v>
      </c>
      <c r="C60" s="51" t="s">
        <v>263</v>
      </c>
      <c r="D60" s="52" t="s">
        <v>264</v>
      </c>
      <c r="E60" s="50">
        <v>2</v>
      </c>
      <c r="F60" s="50"/>
      <c r="G60" s="50"/>
      <c r="H60" s="50"/>
      <c r="I60" s="50"/>
      <c r="J60" s="50"/>
      <c r="K60" s="50"/>
      <c r="L60" s="50"/>
      <c r="M60" s="50"/>
    </row>
    <row r="61" spans="1:13" s="53" customFormat="1">
      <c r="A61" s="50" t="str">
        <f t="shared" si="2"/>
        <v>ART</v>
      </c>
      <c r="B61" s="50" t="str">
        <f t="shared" si="3"/>
        <v>251</v>
      </c>
      <c r="C61" s="51" t="s">
        <v>265</v>
      </c>
      <c r="D61" s="52" t="s">
        <v>266</v>
      </c>
      <c r="E61" s="50">
        <v>2</v>
      </c>
      <c r="F61" s="50"/>
      <c r="G61" s="50"/>
      <c r="H61" s="50"/>
      <c r="I61" s="50"/>
      <c r="J61" s="50"/>
      <c r="K61" s="50"/>
      <c r="L61" s="50"/>
      <c r="M61" s="50"/>
    </row>
    <row r="62" spans="1:13" s="53" customFormat="1">
      <c r="A62" s="50" t="str">
        <f t="shared" si="2"/>
        <v>ART</v>
      </c>
      <c r="B62" s="50" t="str">
        <f t="shared" si="3"/>
        <v>270</v>
      </c>
      <c r="C62" s="51" t="s">
        <v>267</v>
      </c>
      <c r="D62" s="52" t="s">
        <v>268</v>
      </c>
      <c r="E62" s="50">
        <v>2</v>
      </c>
      <c r="F62" s="50"/>
      <c r="G62" s="50"/>
      <c r="H62" s="50"/>
      <c r="I62" s="50"/>
      <c r="J62" s="50"/>
      <c r="K62" s="50"/>
      <c r="L62" s="50"/>
      <c r="M62" s="50"/>
    </row>
    <row r="63" spans="1:13" s="53" customFormat="1">
      <c r="A63" s="50" t="str">
        <f t="shared" si="2"/>
        <v>ART</v>
      </c>
      <c r="B63" s="50" t="str">
        <f t="shared" si="3"/>
        <v>271</v>
      </c>
      <c r="C63" s="51" t="s">
        <v>269</v>
      </c>
      <c r="D63" s="52" t="s">
        <v>270</v>
      </c>
      <c r="E63" s="50">
        <v>3</v>
      </c>
      <c r="F63" s="50"/>
      <c r="G63" s="50"/>
      <c r="H63" s="50"/>
      <c r="I63" s="50"/>
      <c r="J63" s="50"/>
      <c r="K63" s="50"/>
      <c r="L63" s="50"/>
      <c r="M63" s="50"/>
    </row>
    <row r="64" spans="1:13" s="53" customFormat="1">
      <c r="A64" s="50" t="str">
        <f t="shared" si="2"/>
        <v>ART</v>
      </c>
      <c r="B64" s="50" t="str">
        <f t="shared" si="3"/>
        <v>301</v>
      </c>
      <c r="C64" s="51" t="s">
        <v>271</v>
      </c>
      <c r="D64" s="52" t="s">
        <v>272</v>
      </c>
      <c r="E64" s="50">
        <v>2</v>
      </c>
      <c r="F64" s="50"/>
      <c r="G64" s="50"/>
      <c r="H64" s="50"/>
      <c r="I64" s="50"/>
      <c r="J64" s="50"/>
      <c r="K64" s="50"/>
      <c r="L64" s="50"/>
      <c r="M64" s="50"/>
    </row>
    <row r="65" spans="1:13" s="53" customFormat="1">
      <c r="A65" s="50" t="str">
        <f t="shared" si="2"/>
        <v>ART</v>
      </c>
      <c r="B65" s="50" t="str">
        <f t="shared" si="3"/>
        <v>341</v>
      </c>
      <c r="C65" s="51" t="s">
        <v>273</v>
      </c>
      <c r="D65" s="52" t="s">
        <v>274</v>
      </c>
      <c r="E65" s="50">
        <v>3</v>
      </c>
      <c r="F65" s="50"/>
      <c r="G65" s="50"/>
      <c r="H65" s="50"/>
      <c r="I65" s="50"/>
      <c r="J65" s="50"/>
      <c r="K65" s="50"/>
      <c r="L65" s="50"/>
      <c r="M65" s="50"/>
    </row>
    <row r="66" spans="1:13" s="53" customFormat="1">
      <c r="A66" s="50" t="str">
        <f t="shared" si="2"/>
        <v>ART</v>
      </c>
      <c r="B66" s="50" t="str">
        <f t="shared" si="3"/>
        <v>343</v>
      </c>
      <c r="C66" s="51" t="s">
        <v>275</v>
      </c>
      <c r="D66" s="52" t="s">
        <v>276</v>
      </c>
      <c r="E66" s="50">
        <v>2</v>
      </c>
      <c r="F66" s="50"/>
      <c r="G66" s="50"/>
      <c r="H66" s="50"/>
      <c r="I66" s="50"/>
      <c r="J66" s="50"/>
      <c r="K66" s="50"/>
      <c r="L66" s="50"/>
      <c r="M66" s="50"/>
    </row>
    <row r="67" spans="1:13" s="53" customFormat="1">
      <c r="A67" s="50" t="str">
        <f t="shared" si="2"/>
        <v>ART</v>
      </c>
      <c r="B67" s="50" t="str">
        <f t="shared" si="3"/>
        <v>386</v>
      </c>
      <c r="C67" s="51" t="s">
        <v>277</v>
      </c>
      <c r="D67" s="52" t="s">
        <v>278</v>
      </c>
      <c r="E67" s="50">
        <v>2</v>
      </c>
      <c r="F67" s="50"/>
      <c r="G67" s="50"/>
      <c r="H67" s="50"/>
      <c r="I67" s="50"/>
      <c r="J67" s="50"/>
      <c r="K67" s="50"/>
      <c r="L67" s="50"/>
      <c r="M67" s="50"/>
    </row>
    <row r="68" spans="1:13" s="53" customFormat="1">
      <c r="A68" s="50" t="str">
        <f t="shared" si="2"/>
        <v>CIE</v>
      </c>
      <c r="B68" s="50" t="str">
        <f t="shared" si="3"/>
        <v>340</v>
      </c>
      <c r="C68" s="51" t="s">
        <v>279</v>
      </c>
      <c r="D68" s="52" t="s">
        <v>280</v>
      </c>
      <c r="E68" s="50">
        <v>2</v>
      </c>
      <c r="F68" s="50"/>
      <c r="G68" s="50"/>
      <c r="H68" s="50"/>
      <c r="I68" s="50"/>
      <c r="J68" s="50"/>
      <c r="K68" s="50"/>
      <c r="L68" s="50"/>
      <c r="M68" s="50"/>
    </row>
    <row r="69" spans="1:13" s="53" customFormat="1">
      <c r="A69" s="50" t="str">
        <f t="shared" si="2"/>
        <v>CIE</v>
      </c>
      <c r="B69" s="50" t="str">
        <f t="shared" si="3"/>
        <v>341</v>
      </c>
      <c r="C69" s="51" t="s">
        <v>281</v>
      </c>
      <c r="D69" s="52" t="s">
        <v>282</v>
      </c>
      <c r="E69" s="50">
        <v>2</v>
      </c>
      <c r="F69" s="50"/>
      <c r="G69" s="50"/>
      <c r="H69" s="50"/>
      <c r="I69" s="50"/>
      <c r="J69" s="50"/>
      <c r="K69" s="50"/>
      <c r="L69" s="50"/>
      <c r="M69" s="50"/>
    </row>
    <row r="70" spans="1:13" s="53" customFormat="1">
      <c r="A70" s="50" t="str">
        <f t="shared" si="2"/>
        <v>CHE</v>
      </c>
      <c r="B70" s="50" t="str">
        <f t="shared" si="3"/>
        <v>309</v>
      </c>
      <c r="C70" s="51" t="s">
        <v>142</v>
      </c>
      <c r="D70" s="52" t="s">
        <v>130</v>
      </c>
      <c r="E70" s="50">
        <v>3</v>
      </c>
      <c r="F70" s="50"/>
      <c r="G70" s="50"/>
      <c r="H70" s="50"/>
      <c r="I70" s="50"/>
      <c r="J70" s="50"/>
      <c r="K70" s="50"/>
      <c r="L70" s="50"/>
      <c r="M70" s="50"/>
    </row>
    <row r="71" spans="1:13" s="53" customFormat="1">
      <c r="A71" s="50" t="str">
        <f t="shared" si="2"/>
        <v>DMS</v>
      </c>
      <c r="B71" s="50" t="str">
        <f t="shared" si="3"/>
        <v>221</v>
      </c>
      <c r="C71" s="51" t="s">
        <v>283</v>
      </c>
      <c r="D71" s="52" t="s">
        <v>284</v>
      </c>
      <c r="E71" s="50">
        <v>3</v>
      </c>
      <c r="F71" s="50"/>
      <c r="G71" s="50"/>
      <c r="H71" s="50"/>
      <c r="I71" s="50"/>
      <c r="J71" s="50"/>
      <c r="K71" s="50"/>
      <c r="L71" s="50"/>
      <c r="M71" s="50"/>
    </row>
    <row r="72" spans="1:13" s="53" customFormat="1">
      <c r="A72" s="50" t="str">
        <f t="shared" si="2"/>
        <v>DMS</v>
      </c>
      <c r="B72" s="50" t="str">
        <f t="shared" si="3"/>
        <v>231</v>
      </c>
      <c r="C72" s="51" t="s">
        <v>285</v>
      </c>
      <c r="D72" s="52" t="s">
        <v>286</v>
      </c>
      <c r="E72" s="50">
        <v>3</v>
      </c>
      <c r="F72" s="50"/>
      <c r="G72" s="50"/>
      <c r="H72" s="50"/>
      <c r="I72" s="50"/>
      <c r="J72" s="50"/>
      <c r="K72" s="50"/>
      <c r="L72" s="50"/>
      <c r="M72" s="50"/>
    </row>
    <row r="73" spans="1:13" s="53" customFormat="1">
      <c r="A73" s="50" t="str">
        <f t="shared" si="2"/>
        <v>DMS</v>
      </c>
      <c r="B73" s="50" t="str">
        <f t="shared" si="3"/>
        <v>271</v>
      </c>
      <c r="C73" s="51" t="s">
        <v>287</v>
      </c>
      <c r="D73" s="52" t="s">
        <v>288</v>
      </c>
      <c r="E73" s="50">
        <v>3</v>
      </c>
      <c r="F73" s="50"/>
      <c r="G73" s="50"/>
      <c r="H73" s="50"/>
      <c r="I73" s="50"/>
      <c r="J73" s="50"/>
      <c r="K73" s="50"/>
      <c r="L73" s="50"/>
      <c r="M73" s="50"/>
    </row>
    <row r="74" spans="1:13" s="53" customFormat="1">
      <c r="A74" s="50" t="str">
        <f t="shared" si="2"/>
        <v>DMS</v>
      </c>
      <c r="B74" s="50" t="str">
        <f t="shared" si="3"/>
        <v>296</v>
      </c>
      <c r="C74" s="51" t="s">
        <v>289</v>
      </c>
      <c r="D74" s="52" t="s">
        <v>290</v>
      </c>
      <c r="E74" s="50">
        <v>1</v>
      </c>
      <c r="F74" s="50"/>
      <c r="G74" s="50"/>
      <c r="H74" s="50"/>
      <c r="I74" s="50"/>
      <c r="J74" s="50"/>
      <c r="K74" s="50"/>
      <c r="L74" s="50"/>
      <c r="M74" s="50"/>
    </row>
    <row r="75" spans="1:13" s="53" customFormat="1">
      <c r="A75" s="50" t="str">
        <f t="shared" si="2"/>
        <v>DMS</v>
      </c>
      <c r="B75" s="50" t="str">
        <f t="shared" si="3"/>
        <v>341</v>
      </c>
      <c r="C75" s="51" t="s">
        <v>291</v>
      </c>
      <c r="D75" s="52" t="s">
        <v>292</v>
      </c>
      <c r="E75" s="50">
        <v>3</v>
      </c>
      <c r="F75" s="50"/>
      <c r="G75" s="50"/>
      <c r="H75" s="50"/>
      <c r="I75" s="50"/>
      <c r="J75" s="50"/>
      <c r="K75" s="50"/>
      <c r="L75" s="50"/>
      <c r="M75" s="50"/>
    </row>
    <row r="76" spans="1:13" s="53" customFormat="1">
      <c r="A76" s="50" t="str">
        <f t="shared" si="2"/>
        <v>DMS</v>
      </c>
      <c r="B76" s="50" t="str">
        <f t="shared" si="3"/>
        <v>344</v>
      </c>
      <c r="C76" s="51" t="s">
        <v>293</v>
      </c>
      <c r="D76" s="52" t="s">
        <v>294</v>
      </c>
      <c r="E76" s="50">
        <v>2</v>
      </c>
      <c r="F76" s="50"/>
      <c r="G76" s="50"/>
      <c r="H76" s="50"/>
      <c r="I76" s="50"/>
      <c r="J76" s="50"/>
      <c r="K76" s="50"/>
      <c r="L76" s="50"/>
      <c r="M76" s="50"/>
    </row>
    <row r="77" spans="1:13" s="53" customFormat="1">
      <c r="A77" s="50" t="str">
        <f t="shared" si="2"/>
        <v>DMS</v>
      </c>
      <c r="B77" s="50" t="str">
        <f t="shared" si="3"/>
        <v>348</v>
      </c>
      <c r="C77" s="51" t="s">
        <v>295</v>
      </c>
      <c r="D77" s="52" t="s">
        <v>239</v>
      </c>
      <c r="E77" s="50">
        <v>2</v>
      </c>
      <c r="F77" s="50"/>
      <c r="G77" s="50"/>
      <c r="H77" s="50"/>
      <c r="I77" s="50"/>
      <c r="J77" s="50"/>
      <c r="K77" s="50"/>
      <c r="L77" s="50"/>
      <c r="M77" s="50"/>
    </row>
    <row r="78" spans="1:13" s="53" customFormat="1">
      <c r="A78" s="50" t="str">
        <f t="shared" si="2"/>
        <v>DMS</v>
      </c>
      <c r="B78" s="50" t="str">
        <f t="shared" si="3"/>
        <v>349</v>
      </c>
      <c r="C78" s="51" t="s">
        <v>296</v>
      </c>
      <c r="D78" s="52" t="s">
        <v>297</v>
      </c>
      <c r="E78" s="50">
        <v>1</v>
      </c>
      <c r="F78" s="50"/>
      <c r="G78" s="50"/>
      <c r="H78" s="50"/>
      <c r="I78" s="50"/>
      <c r="J78" s="50"/>
      <c r="K78" s="50"/>
      <c r="L78" s="50"/>
      <c r="M78" s="50"/>
    </row>
    <row r="79" spans="1:13" s="53" customFormat="1">
      <c r="A79" s="50" t="str">
        <f t="shared" si="2"/>
        <v>DMS</v>
      </c>
      <c r="B79" s="50" t="str">
        <f t="shared" si="3"/>
        <v>365</v>
      </c>
      <c r="C79" s="51" t="s">
        <v>298</v>
      </c>
      <c r="D79" s="52" t="s">
        <v>299</v>
      </c>
      <c r="E79" s="50">
        <v>3</v>
      </c>
      <c r="F79" s="50"/>
      <c r="G79" s="50"/>
      <c r="H79" s="50"/>
      <c r="I79" s="50"/>
      <c r="J79" s="50"/>
      <c r="K79" s="50"/>
      <c r="L79" s="50"/>
      <c r="M79" s="50"/>
    </row>
    <row r="80" spans="1:13" s="53" customFormat="1">
      <c r="A80" s="50" t="str">
        <f t="shared" si="2"/>
        <v>DMS</v>
      </c>
      <c r="B80" s="50" t="str">
        <f t="shared" si="3"/>
        <v>371</v>
      </c>
      <c r="C80" s="51" t="s">
        <v>300</v>
      </c>
      <c r="D80" s="52" t="s">
        <v>301</v>
      </c>
      <c r="E80" s="50">
        <v>3</v>
      </c>
      <c r="F80" s="50"/>
      <c r="G80" s="50"/>
      <c r="H80" s="50"/>
      <c r="I80" s="50"/>
      <c r="J80" s="50"/>
      <c r="K80" s="50"/>
      <c r="L80" s="50"/>
      <c r="M80" s="50"/>
    </row>
    <row r="81" spans="1:13" s="53" customFormat="1">
      <c r="A81" s="50" t="str">
        <f t="shared" si="2"/>
        <v>DMS</v>
      </c>
      <c r="B81" s="50" t="str">
        <f t="shared" si="3"/>
        <v>396</v>
      </c>
      <c r="C81" s="51" t="s">
        <v>302</v>
      </c>
      <c r="D81" s="52" t="s">
        <v>290</v>
      </c>
      <c r="E81" s="50">
        <v>1</v>
      </c>
      <c r="F81" s="50"/>
      <c r="G81" s="50"/>
      <c r="H81" s="50"/>
      <c r="I81" s="50"/>
      <c r="J81" s="50"/>
      <c r="K81" s="50"/>
      <c r="L81" s="50"/>
      <c r="M81" s="50"/>
    </row>
    <row r="82" spans="1:13" s="53" customFormat="1">
      <c r="A82" s="50" t="str">
        <f t="shared" si="2"/>
        <v>DMS</v>
      </c>
      <c r="B82" s="50" t="str">
        <f t="shared" si="3"/>
        <v>441</v>
      </c>
      <c r="C82" s="51" t="s">
        <v>303</v>
      </c>
      <c r="D82" s="52" t="s">
        <v>304</v>
      </c>
      <c r="E82" s="50">
        <v>3</v>
      </c>
      <c r="F82" s="50"/>
      <c r="G82" s="50"/>
      <c r="H82" s="50"/>
      <c r="I82" s="50"/>
      <c r="J82" s="50"/>
      <c r="K82" s="50"/>
      <c r="L82" s="50"/>
      <c r="M82" s="50"/>
    </row>
    <row r="83" spans="1:13" s="53" customFormat="1">
      <c r="A83" s="50" t="str">
        <f t="shared" si="2"/>
        <v>DMS</v>
      </c>
      <c r="B83" s="50" t="str">
        <f t="shared" si="3"/>
        <v>444</v>
      </c>
      <c r="C83" s="51" t="s">
        <v>305</v>
      </c>
      <c r="D83" s="52" t="s">
        <v>306</v>
      </c>
      <c r="E83" s="50">
        <v>2</v>
      </c>
      <c r="F83" s="50"/>
      <c r="G83" s="50"/>
      <c r="H83" s="50"/>
      <c r="I83" s="50"/>
      <c r="J83" s="50"/>
      <c r="K83" s="50"/>
      <c r="L83" s="50"/>
      <c r="M83" s="50"/>
    </row>
    <row r="84" spans="1:13" s="53" customFormat="1">
      <c r="A84" s="50" t="str">
        <f t="shared" si="2"/>
        <v>DMS</v>
      </c>
      <c r="B84" s="50" t="str">
        <f t="shared" si="3"/>
        <v>448</v>
      </c>
      <c r="C84" s="51" t="s">
        <v>307</v>
      </c>
      <c r="D84" s="52" t="s">
        <v>239</v>
      </c>
      <c r="E84" s="50">
        <v>3</v>
      </c>
      <c r="F84" s="50"/>
      <c r="G84" s="50"/>
      <c r="H84" s="50"/>
      <c r="I84" s="50"/>
      <c r="J84" s="50"/>
      <c r="K84" s="50"/>
      <c r="L84" s="50"/>
      <c r="M84" s="50"/>
    </row>
    <row r="85" spans="1:13" s="53" customFormat="1">
      <c r="A85" s="50" t="str">
        <f t="shared" si="2"/>
        <v>DMS</v>
      </c>
      <c r="B85" s="50" t="str">
        <f t="shared" si="3"/>
        <v>449</v>
      </c>
      <c r="C85" s="51" t="s">
        <v>308</v>
      </c>
      <c r="D85" s="52" t="s">
        <v>241</v>
      </c>
      <c r="E85" s="50">
        <v>3</v>
      </c>
      <c r="F85" s="50"/>
      <c r="G85" s="50"/>
      <c r="H85" s="50"/>
      <c r="I85" s="50"/>
      <c r="J85" s="50"/>
      <c r="K85" s="50"/>
      <c r="L85" s="50"/>
      <c r="M85" s="50"/>
    </row>
    <row r="86" spans="1:13" s="53" customFormat="1">
      <c r="A86" s="50" t="str">
        <f t="shared" si="2"/>
        <v>DMS</v>
      </c>
      <c r="B86" s="50" t="str">
        <f t="shared" si="3"/>
        <v>460</v>
      </c>
      <c r="C86" s="51" t="s">
        <v>309</v>
      </c>
      <c r="D86" s="52" t="s">
        <v>310</v>
      </c>
      <c r="E86" s="50">
        <v>3</v>
      </c>
      <c r="F86" s="50"/>
      <c r="G86" s="50"/>
      <c r="H86" s="50"/>
      <c r="I86" s="50"/>
      <c r="J86" s="50"/>
      <c r="K86" s="50"/>
      <c r="L86" s="50"/>
      <c r="M86" s="50"/>
    </row>
    <row r="87" spans="1:13" s="53" customFormat="1">
      <c r="A87" s="50" t="str">
        <f t="shared" si="2"/>
        <v>DMS</v>
      </c>
      <c r="B87" s="50" t="str">
        <f t="shared" si="3"/>
        <v>464</v>
      </c>
      <c r="C87" s="51" t="s">
        <v>311</v>
      </c>
      <c r="D87" s="52" t="s">
        <v>312</v>
      </c>
      <c r="E87" s="50">
        <v>2</v>
      </c>
      <c r="F87" s="50"/>
      <c r="G87" s="50"/>
      <c r="H87" s="50"/>
      <c r="I87" s="50"/>
      <c r="J87" s="50"/>
      <c r="K87" s="50"/>
      <c r="L87" s="50"/>
      <c r="M87" s="50"/>
    </row>
    <row r="88" spans="1:13" s="53" customFormat="1">
      <c r="A88" s="50" t="str">
        <f t="shared" si="2"/>
        <v>DMS</v>
      </c>
      <c r="B88" s="50" t="str">
        <f t="shared" si="3"/>
        <v>496</v>
      </c>
      <c r="C88" s="51" t="s">
        <v>313</v>
      </c>
      <c r="D88" s="52" t="s">
        <v>290</v>
      </c>
      <c r="E88" s="50">
        <v>1</v>
      </c>
      <c r="F88" s="50"/>
      <c r="G88" s="50"/>
      <c r="H88" s="50"/>
      <c r="I88" s="50"/>
      <c r="J88" s="50"/>
      <c r="K88" s="50"/>
      <c r="L88" s="50"/>
      <c r="M88" s="50"/>
    </row>
    <row r="89" spans="1:13" s="53" customFormat="1">
      <c r="A89" s="50" t="str">
        <f t="shared" si="2"/>
        <v>DTE</v>
      </c>
      <c r="B89" s="50" t="str">
        <f t="shared" si="3"/>
        <v>102</v>
      </c>
      <c r="C89" s="51" t="s">
        <v>314</v>
      </c>
      <c r="D89" s="52" t="s">
        <v>315</v>
      </c>
      <c r="E89" s="50">
        <v>1</v>
      </c>
      <c r="F89" s="50"/>
      <c r="G89" s="50"/>
      <c r="H89" s="50"/>
      <c r="I89" s="50"/>
      <c r="J89" s="50"/>
      <c r="K89" s="50"/>
      <c r="L89" s="50"/>
      <c r="M89" s="50"/>
    </row>
    <row r="90" spans="1:13" s="53" customFormat="1">
      <c r="A90" s="50" t="str">
        <f t="shared" si="2"/>
        <v>DTE</v>
      </c>
      <c r="B90" s="50" t="str">
        <f t="shared" si="3"/>
        <v>152</v>
      </c>
      <c r="C90" s="51" t="s">
        <v>316</v>
      </c>
      <c r="D90" s="52" t="s">
        <v>317</v>
      </c>
      <c r="E90" s="50">
        <v>1</v>
      </c>
      <c r="F90" s="50"/>
      <c r="G90" s="50"/>
      <c r="H90" s="50"/>
      <c r="I90" s="50"/>
      <c r="J90" s="50"/>
      <c r="K90" s="50"/>
      <c r="L90" s="50"/>
      <c r="M90" s="50"/>
    </row>
    <row r="91" spans="1:13" s="53" customFormat="1">
      <c r="A91" s="50" t="str">
        <f t="shared" si="2"/>
        <v>DTE</v>
      </c>
      <c r="B91" s="50" t="str">
        <f t="shared" si="3"/>
        <v>202</v>
      </c>
      <c r="C91" s="51" t="s">
        <v>318</v>
      </c>
      <c r="D91" s="52" t="s">
        <v>319</v>
      </c>
      <c r="E91" s="50">
        <v>1</v>
      </c>
      <c r="F91" s="50"/>
      <c r="G91" s="50"/>
      <c r="H91" s="50"/>
      <c r="I91" s="50"/>
      <c r="J91" s="50"/>
      <c r="K91" s="50"/>
      <c r="L91" s="50"/>
      <c r="M91" s="50"/>
    </row>
    <row r="92" spans="1:13" s="53" customFormat="1">
      <c r="A92" s="50" t="str">
        <f t="shared" si="2"/>
        <v>DTE</v>
      </c>
      <c r="B92" s="50" t="str">
        <f t="shared" si="3"/>
        <v>102</v>
      </c>
      <c r="C92" s="51" t="s">
        <v>320</v>
      </c>
      <c r="D92" s="52" t="s">
        <v>315</v>
      </c>
      <c r="E92" s="50">
        <v>1</v>
      </c>
      <c r="F92" s="50"/>
      <c r="G92" s="50"/>
      <c r="H92" s="50"/>
      <c r="I92" s="50"/>
      <c r="J92" s="50"/>
      <c r="K92" s="50"/>
      <c r="L92" s="50"/>
      <c r="M92" s="50"/>
    </row>
    <row r="93" spans="1:13" s="53" customFormat="1">
      <c r="A93" s="50" t="str">
        <f t="shared" si="2"/>
        <v>DTE</v>
      </c>
      <c r="B93" s="50" t="str">
        <f t="shared" si="3"/>
        <v>152</v>
      </c>
      <c r="C93" s="51" t="s">
        <v>321</v>
      </c>
      <c r="D93" s="52" t="s">
        <v>317</v>
      </c>
      <c r="E93" s="50">
        <v>1</v>
      </c>
      <c r="F93" s="50"/>
      <c r="G93" s="50"/>
      <c r="H93" s="50"/>
      <c r="I93" s="50"/>
      <c r="J93" s="50"/>
      <c r="K93" s="50"/>
      <c r="L93" s="50"/>
      <c r="M93" s="50"/>
    </row>
    <row r="94" spans="1:13" s="53" customFormat="1">
      <c r="A94" s="50" t="str">
        <f t="shared" si="2"/>
        <v>DTE</v>
      </c>
      <c r="B94" s="50" t="str">
        <f t="shared" si="3"/>
        <v>202</v>
      </c>
      <c r="C94" s="51" t="s">
        <v>322</v>
      </c>
      <c r="D94" s="52" t="s">
        <v>319</v>
      </c>
      <c r="E94" s="50">
        <v>1</v>
      </c>
      <c r="F94" s="50"/>
      <c r="G94" s="50"/>
      <c r="H94" s="50"/>
      <c r="I94" s="50"/>
      <c r="J94" s="50"/>
      <c r="K94" s="50"/>
      <c r="L94" s="50"/>
      <c r="M94" s="50"/>
    </row>
    <row r="95" spans="1:13" s="53" customFormat="1">
      <c r="A95" s="50" t="str">
        <f t="shared" si="2"/>
        <v>ECL</v>
      </c>
      <c r="B95" s="50" t="str">
        <f t="shared" si="3"/>
        <v>301</v>
      </c>
      <c r="C95" s="51" t="s">
        <v>323</v>
      </c>
      <c r="D95" s="52" t="s">
        <v>324</v>
      </c>
      <c r="E95" s="50">
        <v>2</v>
      </c>
      <c r="F95" s="50"/>
      <c r="G95" s="50"/>
      <c r="H95" s="50"/>
      <c r="I95" s="50"/>
      <c r="J95" s="50"/>
      <c r="K95" s="50"/>
      <c r="L95" s="50"/>
      <c r="M95" s="50"/>
    </row>
    <row r="96" spans="1:13" s="53" customFormat="1">
      <c r="A96" s="50" t="str">
        <f t="shared" si="2"/>
        <v>ECL</v>
      </c>
      <c r="B96" s="50" t="str">
        <f t="shared" si="3"/>
        <v>352</v>
      </c>
      <c r="C96" s="51" t="s">
        <v>325</v>
      </c>
      <c r="D96" s="52" t="s">
        <v>326</v>
      </c>
      <c r="E96" s="50">
        <v>2</v>
      </c>
      <c r="F96" s="50"/>
      <c r="G96" s="50"/>
      <c r="H96" s="50"/>
      <c r="I96" s="50"/>
      <c r="J96" s="50"/>
      <c r="K96" s="50"/>
      <c r="L96" s="50"/>
      <c r="M96" s="50"/>
    </row>
    <row r="97" spans="1:13" s="53" customFormat="1">
      <c r="A97" s="50" t="str">
        <f t="shared" si="2"/>
        <v>ECL</v>
      </c>
      <c r="B97" s="50" t="str">
        <f t="shared" si="3"/>
        <v>394</v>
      </c>
      <c r="C97" s="51" t="s">
        <v>327</v>
      </c>
      <c r="D97" s="52" t="s">
        <v>328</v>
      </c>
      <c r="E97" s="50">
        <v>2</v>
      </c>
      <c r="F97" s="50"/>
      <c r="G97" s="50"/>
      <c r="H97" s="50"/>
      <c r="I97" s="50"/>
      <c r="J97" s="50"/>
      <c r="K97" s="50"/>
      <c r="L97" s="50"/>
      <c r="M97" s="50"/>
    </row>
    <row r="98" spans="1:13" s="53" customFormat="1">
      <c r="A98" s="50" t="str">
        <f t="shared" si="2"/>
        <v>ECL</v>
      </c>
      <c r="B98" s="50" t="str">
        <f t="shared" si="3"/>
        <v>420</v>
      </c>
      <c r="C98" s="51" t="s">
        <v>329</v>
      </c>
      <c r="D98" s="52" t="s">
        <v>330</v>
      </c>
      <c r="E98" s="50">
        <v>2</v>
      </c>
      <c r="F98" s="50"/>
      <c r="G98" s="50"/>
      <c r="H98" s="50"/>
      <c r="I98" s="50"/>
      <c r="J98" s="50"/>
      <c r="K98" s="50"/>
      <c r="L98" s="50"/>
      <c r="M98" s="50"/>
    </row>
    <row r="99" spans="1:13" s="53" customFormat="1">
      <c r="A99" s="50" t="str">
        <f t="shared" si="2"/>
        <v>ECO</v>
      </c>
      <c r="B99" s="50" t="str">
        <f t="shared" si="3"/>
        <v>391</v>
      </c>
      <c r="C99" s="51" t="s">
        <v>331</v>
      </c>
      <c r="D99" s="52" t="s">
        <v>332</v>
      </c>
      <c r="E99" s="50">
        <v>2</v>
      </c>
      <c r="F99" s="50"/>
      <c r="G99" s="50"/>
      <c r="H99" s="50"/>
      <c r="I99" s="50"/>
      <c r="J99" s="50"/>
      <c r="K99" s="50"/>
      <c r="L99" s="50"/>
      <c r="M99" s="50"/>
    </row>
    <row r="100" spans="1:13" s="53" customFormat="1">
      <c r="A100" s="50" t="str">
        <f t="shared" si="2"/>
        <v xml:space="preserve">ES </v>
      </c>
      <c r="B100" s="50" t="str">
        <f t="shared" si="3"/>
        <v>101</v>
      </c>
      <c r="C100" s="51" t="s">
        <v>333</v>
      </c>
      <c r="D100" s="52" t="s">
        <v>334</v>
      </c>
      <c r="E100" s="50">
        <v>1</v>
      </c>
      <c r="F100" s="50"/>
      <c r="G100" s="50"/>
      <c r="H100" s="50"/>
      <c r="I100" s="50"/>
      <c r="J100" s="50"/>
      <c r="K100" s="50"/>
      <c r="L100" s="50"/>
      <c r="M100" s="50"/>
    </row>
    <row r="101" spans="1:13" s="53" customFormat="1">
      <c r="A101" s="50" t="str">
        <f t="shared" si="2"/>
        <v xml:space="preserve">ES </v>
      </c>
      <c r="B101" s="50" t="str">
        <f t="shared" si="3"/>
        <v>102</v>
      </c>
      <c r="C101" s="51" t="s">
        <v>335</v>
      </c>
      <c r="D101" s="52" t="s">
        <v>336</v>
      </c>
      <c r="E101" s="50">
        <v>1</v>
      </c>
      <c r="F101" s="50"/>
      <c r="G101" s="50"/>
      <c r="H101" s="50"/>
      <c r="I101" s="50"/>
      <c r="J101" s="50"/>
      <c r="K101" s="50"/>
      <c r="L101" s="50"/>
      <c r="M101" s="50"/>
    </row>
    <row r="102" spans="1:13" s="53" customFormat="1">
      <c r="A102" s="50" t="str">
        <f t="shared" si="2"/>
        <v xml:space="preserve">ES </v>
      </c>
      <c r="B102" s="50" t="str">
        <f t="shared" si="3"/>
        <v>221</v>
      </c>
      <c r="C102" s="51" t="s">
        <v>337</v>
      </c>
      <c r="D102" s="52" t="s">
        <v>338</v>
      </c>
      <c r="E102" s="50">
        <v>1</v>
      </c>
      <c r="F102" s="50"/>
      <c r="G102" s="50"/>
      <c r="H102" s="50"/>
      <c r="I102" s="50"/>
      <c r="J102" s="50"/>
      <c r="K102" s="50"/>
      <c r="L102" s="50"/>
      <c r="M102" s="50"/>
    </row>
    <row r="103" spans="1:13" s="53" customFormat="1">
      <c r="A103" s="50" t="str">
        <f t="shared" si="2"/>
        <v xml:space="preserve">ES </v>
      </c>
      <c r="B103" s="50" t="str">
        <f t="shared" si="3"/>
        <v>222</v>
      </c>
      <c r="C103" s="51" t="s">
        <v>339</v>
      </c>
      <c r="D103" s="52" t="s">
        <v>340</v>
      </c>
      <c r="E103" s="50">
        <v>1</v>
      </c>
      <c r="F103" s="50"/>
      <c r="G103" s="50"/>
      <c r="H103" s="50"/>
      <c r="I103" s="50"/>
      <c r="J103" s="50"/>
      <c r="K103" s="50"/>
      <c r="L103" s="50"/>
      <c r="M103" s="50"/>
    </row>
    <row r="104" spans="1:13" s="53" customFormat="1">
      <c r="A104" s="50" t="str">
        <f t="shared" si="2"/>
        <v xml:space="preserve">ES </v>
      </c>
      <c r="B104" s="50" t="str">
        <f t="shared" si="3"/>
        <v>223</v>
      </c>
      <c r="C104" s="51" t="s">
        <v>341</v>
      </c>
      <c r="D104" s="52" t="s">
        <v>342</v>
      </c>
      <c r="E104" s="50">
        <v>1</v>
      </c>
      <c r="F104" s="50"/>
      <c r="G104" s="50"/>
      <c r="H104" s="50"/>
      <c r="I104" s="50"/>
      <c r="J104" s="50"/>
      <c r="K104" s="50"/>
      <c r="L104" s="50"/>
      <c r="M104" s="50"/>
    </row>
    <row r="105" spans="1:13" s="53" customFormat="1">
      <c r="A105" s="50" t="str">
        <f t="shared" ref="A105:A168" si="4">LEFT(C105,3)</f>
        <v xml:space="preserve">ES </v>
      </c>
      <c r="B105" s="50" t="str">
        <f t="shared" ref="B105:B168" si="5">RIGHT(C105,3)</f>
        <v>226</v>
      </c>
      <c r="C105" s="51" t="s">
        <v>343</v>
      </c>
      <c r="D105" s="52" t="s">
        <v>344</v>
      </c>
      <c r="E105" s="50">
        <v>1</v>
      </c>
      <c r="F105" s="50"/>
      <c r="G105" s="50"/>
      <c r="H105" s="50"/>
      <c r="I105" s="50"/>
      <c r="J105" s="50"/>
      <c r="K105" s="50"/>
      <c r="L105" s="50"/>
      <c r="M105" s="50"/>
    </row>
    <row r="106" spans="1:13" s="53" customFormat="1">
      <c r="A106" s="50" t="str">
        <f t="shared" si="4"/>
        <v xml:space="preserve">ES </v>
      </c>
      <c r="B106" s="50" t="str">
        <f t="shared" si="5"/>
        <v>271</v>
      </c>
      <c r="C106" s="51" t="s">
        <v>345</v>
      </c>
      <c r="D106" s="52" t="s">
        <v>346</v>
      </c>
      <c r="E106" s="50">
        <v>1</v>
      </c>
      <c r="F106" s="50"/>
      <c r="G106" s="50"/>
      <c r="H106" s="50"/>
      <c r="I106" s="50"/>
      <c r="J106" s="50"/>
      <c r="K106" s="50"/>
      <c r="L106" s="50"/>
      <c r="M106" s="50"/>
    </row>
    <row r="107" spans="1:13" s="53" customFormat="1">
      <c r="A107" s="50" t="str">
        <f t="shared" si="4"/>
        <v xml:space="preserve">ES </v>
      </c>
      <c r="B107" s="50" t="str">
        <f t="shared" si="5"/>
        <v>272</v>
      </c>
      <c r="C107" s="51" t="s">
        <v>347</v>
      </c>
      <c r="D107" s="52" t="s">
        <v>348</v>
      </c>
      <c r="E107" s="50">
        <v>1</v>
      </c>
      <c r="F107" s="50"/>
      <c r="G107" s="50"/>
      <c r="H107" s="50"/>
      <c r="I107" s="50"/>
      <c r="J107" s="50"/>
      <c r="K107" s="50"/>
      <c r="L107" s="50"/>
      <c r="M107" s="50"/>
    </row>
    <row r="108" spans="1:13" s="53" customFormat="1">
      <c r="A108" s="50" t="str">
        <f t="shared" si="4"/>
        <v xml:space="preserve">ES </v>
      </c>
      <c r="B108" s="50" t="str">
        <f t="shared" si="5"/>
        <v>273</v>
      </c>
      <c r="C108" s="51" t="s">
        <v>349</v>
      </c>
      <c r="D108" s="52" t="s">
        <v>350</v>
      </c>
      <c r="E108" s="50">
        <v>1</v>
      </c>
      <c r="F108" s="50"/>
      <c r="G108" s="50"/>
      <c r="H108" s="50"/>
      <c r="I108" s="50"/>
      <c r="J108" s="50"/>
      <c r="K108" s="50"/>
      <c r="L108" s="50"/>
      <c r="M108" s="50"/>
    </row>
    <row r="109" spans="1:13" s="53" customFormat="1">
      <c r="A109" s="50" t="str">
        <f t="shared" si="4"/>
        <v xml:space="preserve">ES </v>
      </c>
      <c r="B109" s="50" t="str">
        <f t="shared" si="5"/>
        <v>276</v>
      </c>
      <c r="C109" s="51" t="s">
        <v>351</v>
      </c>
      <c r="D109" s="52" t="s">
        <v>352</v>
      </c>
      <c r="E109" s="50">
        <v>1</v>
      </c>
      <c r="F109" s="50"/>
      <c r="G109" s="50"/>
      <c r="H109" s="50"/>
      <c r="I109" s="50"/>
      <c r="J109" s="50"/>
      <c r="K109" s="50"/>
      <c r="L109" s="50"/>
      <c r="M109" s="50"/>
    </row>
    <row r="110" spans="1:13" s="53" customFormat="1">
      <c r="A110" s="50" t="str">
        <f t="shared" si="4"/>
        <v xml:space="preserve">ES </v>
      </c>
      <c r="B110" s="50" t="str">
        <f t="shared" si="5"/>
        <v>303</v>
      </c>
      <c r="C110" s="51" t="s">
        <v>353</v>
      </c>
      <c r="D110" s="52" t="s">
        <v>354</v>
      </c>
      <c r="E110" s="50">
        <v>1</v>
      </c>
      <c r="F110" s="50"/>
      <c r="G110" s="50"/>
      <c r="H110" s="50"/>
      <c r="I110" s="50"/>
      <c r="J110" s="50"/>
      <c r="K110" s="50"/>
      <c r="L110" s="50"/>
      <c r="M110" s="50"/>
    </row>
    <row r="111" spans="1:13" s="53" customFormat="1">
      <c r="A111" s="50" t="str">
        <f t="shared" si="4"/>
        <v>EVR</v>
      </c>
      <c r="B111" s="50" t="str">
        <f t="shared" si="5"/>
        <v>101</v>
      </c>
      <c r="C111" s="51" t="s">
        <v>355</v>
      </c>
      <c r="D111" s="52" t="s">
        <v>356</v>
      </c>
      <c r="E111" s="50">
        <v>3</v>
      </c>
      <c r="F111" s="50"/>
      <c r="G111" s="50"/>
      <c r="H111" s="50"/>
      <c r="I111" s="50"/>
      <c r="J111" s="50"/>
      <c r="K111" s="50"/>
      <c r="L111" s="50"/>
      <c r="M111" s="50"/>
    </row>
    <row r="112" spans="1:13" s="53" customFormat="1">
      <c r="A112" s="50" t="str">
        <f t="shared" si="4"/>
        <v>EVR</v>
      </c>
      <c r="B112" s="50" t="str">
        <f t="shared" si="5"/>
        <v>103</v>
      </c>
      <c r="C112" s="51" t="s">
        <v>357</v>
      </c>
      <c r="D112" s="52" t="s">
        <v>358</v>
      </c>
      <c r="E112" s="50">
        <v>1</v>
      </c>
      <c r="F112" s="50"/>
      <c r="G112" s="50"/>
      <c r="H112" s="50"/>
      <c r="I112" s="50"/>
      <c r="J112" s="50"/>
      <c r="K112" s="50"/>
      <c r="L112" s="50"/>
      <c r="M112" s="50"/>
    </row>
    <row r="113" spans="1:13" s="53" customFormat="1">
      <c r="A113" s="50" t="str">
        <f t="shared" si="4"/>
        <v>EVR</v>
      </c>
      <c r="B113" s="50" t="str">
        <f t="shared" si="5"/>
        <v>205</v>
      </c>
      <c r="C113" s="51" t="s">
        <v>359</v>
      </c>
      <c r="D113" s="52" t="s">
        <v>360</v>
      </c>
      <c r="E113" s="50">
        <v>2</v>
      </c>
      <c r="F113" s="50"/>
      <c r="G113" s="50"/>
      <c r="H113" s="50"/>
      <c r="I113" s="50"/>
      <c r="J113" s="50"/>
      <c r="K113" s="50"/>
      <c r="L113" s="50"/>
      <c r="M113" s="50"/>
    </row>
    <row r="114" spans="1:13" s="53" customFormat="1">
      <c r="A114" s="50" t="str">
        <f t="shared" si="4"/>
        <v>EVR</v>
      </c>
      <c r="B114" s="50" t="str">
        <f t="shared" si="5"/>
        <v>248</v>
      </c>
      <c r="C114" s="51" t="s">
        <v>361</v>
      </c>
      <c r="D114" s="52" t="s">
        <v>200</v>
      </c>
      <c r="E114" s="50">
        <v>1</v>
      </c>
      <c r="F114" s="50"/>
      <c r="G114" s="50"/>
      <c r="H114" s="50"/>
      <c r="I114" s="50"/>
      <c r="J114" s="50"/>
      <c r="K114" s="50"/>
      <c r="L114" s="50"/>
      <c r="M114" s="50"/>
    </row>
    <row r="115" spans="1:13" s="53" customFormat="1">
      <c r="A115" s="50" t="str">
        <f t="shared" si="4"/>
        <v>EVR</v>
      </c>
      <c r="B115" s="50" t="str">
        <f t="shared" si="5"/>
        <v>296</v>
      </c>
      <c r="C115" s="51" t="s">
        <v>362</v>
      </c>
      <c r="D115" s="52" t="s">
        <v>290</v>
      </c>
      <c r="E115" s="50">
        <v>1</v>
      </c>
      <c r="F115" s="50"/>
      <c r="G115" s="50"/>
      <c r="H115" s="50"/>
      <c r="I115" s="50"/>
      <c r="J115" s="50"/>
      <c r="K115" s="50"/>
      <c r="L115" s="50"/>
      <c r="M115" s="50"/>
    </row>
    <row r="116" spans="1:13" s="53" customFormat="1">
      <c r="A116" s="50" t="str">
        <f t="shared" si="4"/>
        <v>EVR</v>
      </c>
      <c r="B116" s="50" t="str">
        <f t="shared" si="5"/>
        <v>348</v>
      </c>
      <c r="C116" s="51" t="s">
        <v>363</v>
      </c>
      <c r="D116" s="52" t="s">
        <v>239</v>
      </c>
      <c r="E116" s="50">
        <v>2</v>
      </c>
      <c r="F116" s="50"/>
      <c r="G116" s="50"/>
      <c r="H116" s="50"/>
      <c r="I116" s="50"/>
      <c r="J116" s="50"/>
      <c r="K116" s="50"/>
      <c r="L116" s="50"/>
      <c r="M116" s="50"/>
    </row>
    <row r="117" spans="1:13" s="53" customFormat="1">
      <c r="A117" s="50" t="str">
        <f t="shared" si="4"/>
        <v>EVR</v>
      </c>
      <c r="B117" s="50" t="str">
        <f t="shared" si="5"/>
        <v>349</v>
      </c>
      <c r="C117" s="51" t="s">
        <v>364</v>
      </c>
      <c r="D117" s="52" t="s">
        <v>297</v>
      </c>
      <c r="E117" s="50">
        <v>1</v>
      </c>
      <c r="F117" s="50"/>
      <c r="G117" s="50"/>
      <c r="H117" s="50"/>
      <c r="I117" s="50"/>
      <c r="J117" s="50"/>
      <c r="K117" s="50"/>
      <c r="L117" s="50"/>
      <c r="M117" s="50"/>
    </row>
    <row r="118" spans="1:13" s="53" customFormat="1">
      <c r="A118" s="50" t="str">
        <f t="shared" si="4"/>
        <v>EVR</v>
      </c>
      <c r="B118" s="50" t="str">
        <f t="shared" si="5"/>
        <v>350</v>
      </c>
      <c r="C118" s="51" t="s">
        <v>365</v>
      </c>
      <c r="D118" s="52" t="s">
        <v>366</v>
      </c>
      <c r="E118" s="50">
        <v>2</v>
      </c>
      <c r="F118" s="50"/>
      <c r="G118" s="50"/>
      <c r="H118" s="50"/>
      <c r="I118" s="50"/>
      <c r="J118" s="50"/>
      <c r="K118" s="50"/>
      <c r="L118" s="50"/>
      <c r="M118" s="50"/>
    </row>
    <row r="119" spans="1:13" s="53" customFormat="1">
      <c r="A119" s="50" t="str">
        <f t="shared" si="4"/>
        <v>EVR</v>
      </c>
      <c r="B119" s="50" t="str">
        <f t="shared" si="5"/>
        <v>353</v>
      </c>
      <c r="C119" s="51" t="s">
        <v>367</v>
      </c>
      <c r="D119" s="52" t="s">
        <v>368</v>
      </c>
      <c r="E119" s="50">
        <v>2</v>
      </c>
      <c r="F119" s="50"/>
      <c r="G119" s="50"/>
      <c r="H119" s="50"/>
      <c r="I119" s="50"/>
      <c r="J119" s="50"/>
      <c r="K119" s="50"/>
      <c r="L119" s="50"/>
      <c r="M119" s="50"/>
    </row>
    <row r="120" spans="1:13" s="53" customFormat="1">
      <c r="A120" s="50" t="str">
        <f t="shared" si="4"/>
        <v>EVR</v>
      </c>
      <c r="B120" s="50" t="str">
        <f t="shared" si="5"/>
        <v>354</v>
      </c>
      <c r="C120" s="51" t="s">
        <v>369</v>
      </c>
      <c r="D120" s="52" t="s">
        <v>370</v>
      </c>
      <c r="E120" s="50">
        <v>3</v>
      </c>
      <c r="F120" s="50"/>
      <c r="G120" s="50"/>
      <c r="H120" s="50"/>
      <c r="I120" s="50"/>
      <c r="J120" s="50"/>
      <c r="K120" s="50"/>
      <c r="L120" s="50"/>
      <c r="M120" s="50"/>
    </row>
    <row r="121" spans="1:13" s="53" customFormat="1">
      <c r="A121" s="50" t="str">
        <f t="shared" si="4"/>
        <v>EVR</v>
      </c>
      <c r="B121" s="50" t="str">
        <f t="shared" si="5"/>
        <v>355</v>
      </c>
      <c r="C121" s="51" t="s">
        <v>371</v>
      </c>
      <c r="D121" s="52" t="s">
        <v>372</v>
      </c>
      <c r="E121" s="50">
        <v>2</v>
      </c>
      <c r="F121" s="50"/>
      <c r="G121" s="50"/>
      <c r="H121" s="50"/>
      <c r="I121" s="50"/>
      <c r="J121" s="50"/>
      <c r="K121" s="50"/>
      <c r="L121" s="50"/>
      <c r="M121" s="50"/>
    </row>
    <row r="122" spans="1:13" s="53" customFormat="1">
      <c r="A122" s="50" t="str">
        <f t="shared" si="4"/>
        <v>EVR</v>
      </c>
      <c r="B122" s="50" t="str">
        <f t="shared" si="5"/>
        <v>396</v>
      </c>
      <c r="C122" s="51" t="s">
        <v>373</v>
      </c>
      <c r="D122" s="52" t="s">
        <v>290</v>
      </c>
      <c r="E122" s="50">
        <v>1</v>
      </c>
      <c r="F122" s="50"/>
      <c r="G122" s="50"/>
      <c r="H122" s="50"/>
      <c r="I122" s="50"/>
      <c r="J122" s="50"/>
      <c r="K122" s="50"/>
      <c r="L122" s="50"/>
      <c r="M122" s="50"/>
    </row>
    <row r="123" spans="1:13" s="53" customFormat="1">
      <c r="A123" s="50" t="str">
        <f t="shared" si="4"/>
        <v>EVR</v>
      </c>
      <c r="B123" s="50" t="str">
        <f t="shared" si="5"/>
        <v>405</v>
      </c>
      <c r="C123" s="51" t="s">
        <v>374</v>
      </c>
      <c r="D123" s="52" t="s">
        <v>375</v>
      </c>
      <c r="E123" s="50">
        <v>2</v>
      </c>
      <c r="F123" s="50"/>
      <c r="G123" s="50"/>
      <c r="H123" s="50"/>
      <c r="I123" s="50"/>
      <c r="J123" s="50"/>
      <c r="K123" s="50"/>
      <c r="L123" s="50"/>
      <c r="M123" s="50"/>
    </row>
    <row r="124" spans="1:13" s="53" customFormat="1">
      <c r="A124" s="50" t="str">
        <f t="shared" si="4"/>
        <v>EVR</v>
      </c>
      <c r="B124" s="50" t="str">
        <f t="shared" si="5"/>
        <v>406</v>
      </c>
      <c r="C124" s="51" t="s">
        <v>376</v>
      </c>
      <c r="D124" s="52" t="s">
        <v>377</v>
      </c>
      <c r="E124" s="50">
        <v>2</v>
      </c>
      <c r="F124" s="50"/>
      <c r="G124" s="50"/>
      <c r="H124" s="50"/>
      <c r="I124" s="50"/>
      <c r="J124" s="50"/>
      <c r="K124" s="50"/>
      <c r="L124" s="50"/>
      <c r="M124" s="50"/>
    </row>
    <row r="125" spans="1:13" s="53" customFormat="1">
      <c r="A125" s="50" t="str">
        <f t="shared" si="4"/>
        <v>EVR</v>
      </c>
      <c r="B125" s="50" t="str">
        <f t="shared" si="5"/>
        <v>407</v>
      </c>
      <c r="C125" s="51" t="s">
        <v>378</v>
      </c>
      <c r="D125" s="52" t="s">
        <v>379</v>
      </c>
      <c r="E125" s="50">
        <v>2</v>
      </c>
      <c r="F125" s="50"/>
      <c r="G125" s="50"/>
      <c r="H125" s="50"/>
      <c r="I125" s="50"/>
      <c r="J125" s="50"/>
      <c r="K125" s="50"/>
      <c r="L125" s="50"/>
      <c r="M125" s="50"/>
    </row>
    <row r="126" spans="1:13" s="53" customFormat="1">
      <c r="A126" s="50" t="str">
        <f t="shared" si="4"/>
        <v>EVR</v>
      </c>
      <c r="B126" s="50" t="str">
        <f t="shared" si="5"/>
        <v>408</v>
      </c>
      <c r="C126" s="51" t="s">
        <v>380</v>
      </c>
      <c r="D126" s="52" t="s">
        <v>381</v>
      </c>
      <c r="E126" s="50">
        <v>2</v>
      </c>
      <c r="F126" s="50"/>
      <c r="G126" s="50"/>
      <c r="H126" s="50"/>
      <c r="I126" s="50"/>
      <c r="J126" s="50"/>
      <c r="K126" s="50"/>
      <c r="L126" s="50"/>
      <c r="M126" s="50"/>
    </row>
    <row r="127" spans="1:13" s="53" customFormat="1">
      <c r="A127" s="50" t="str">
        <f t="shared" si="4"/>
        <v>EVR</v>
      </c>
      <c r="B127" s="50" t="str">
        <f t="shared" si="5"/>
        <v>414</v>
      </c>
      <c r="C127" s="51" t="s">
        <v>382</v>
      </c>
      <c r="D127" s="52" t="s">
        <v>383</v>
      </c>
      <c r="E127" s="50">
        <v>2</v>
      </c>
      <c r="F127" s="50"/>
      <c r="G127" s="50"/>
      <c r="H127" s="50"/>
      <c r="I127" s="50"/>
      <c r="J127" s="50"/>
      <c r="K127" s="50"/>
      <c r="L127" s="50"/>
      <c r="M127" s="50"/>
    </row>
    <row r="128" spans="1:13" s="53" customFormat="1">
      <c r="A128" s="50" t="str">
        <f t="shared" si="4"/>
        <v>EVR</v>
      </c>
      <c r="B128" s="50" t="str">
        <f t="shared" si="5"/>
        <v>415</v>
      </c>
      <c r="C128" s="51" t="s">
        <v>384</v>
      </c>
      <c r="D128" s="52" t="s">
        <v>385</v>
      </c>
      <c r="E128" s="50">
        <v>2</v>
      </c>
      <c r="F128" s="50"/>
      <c r="G128" s="50"/>
      <c r="H128" s="50"/>
      <c r="I128" s="50"/>
      <c r="J128" s="50"/>
      <c r="K128" s="50"/>
      <c r="L128" s="50"/>
      <c r="M128" s="50"/>
    </row>
    <row r="129" spans="1:13" s="53" customFormat="1">
      <c r="A129" s="50" t="str">
        <f t="shared" si="4"/>
        <v>EVR</v>
      </c>
      <c r="B129" s="50" t="str">
        <f t="shared" si="5"/>
        <v>434</v>
      </c>
      <c r="C129" s="51" t="s">
        <v>386</v>
      </c>
      <c r="D129" s="52" t="s">
        <v>387</v>
      </c>
      <c r="E129" s="50">
        <v>3</v>
      </c>
      <c r="F129" s="50"/>
      <c r="G129" s="50"/>
      <c r="H129" s="50"/>
      <c r="I129" s="50"/>
      <c r="J129" s="50"/>
      <c r="K129" s="50"/>
      <c r="L129" s="50"/>
      <c r="M129" s="50"/>
    </row>
    <row r="130" spans="1:13" s="53" customFormat="1">
      <c r="A130" s="50" t="str">
        <f t="shared" si="4"/>
        <v>EVR</v>
      </c>
      <c r="B130" s="50" t="str">
        <f t="shared" si="5"/>
        <v>447</v>
      </c>
      <c r="C130" s="51" t="s">
        <v>388</v>
      </c>
      <c r="D130" s="52" t="s">
        <v>237</v>
      </c>
      <c r="E130" s="50">
        <v>8</v>
      </c>
      <c r="F130" s="50"/>
      <c r="G130" s="50"/>
      <c r="H130" s="50"/>
      <c r="I130" s="50"/>
      <c r="J130" s="50"/>
      <c r="K130" s="50"/>
      <c r="L130" s="50"/>
      <c r="M130" s="50"/>
    </row>
    <row r="131" spans="1:13" s="53" customFormat="1">
      <c r="A131" s="50" t="str">
        <f t="shared" si="4"/>
        <v>EVR</v>
      </c>
      <c r="B131" s="50" t="str">
        <f t="shared" si="5"/>
        <v>448</v>
      </c>
      <c r="C131" s="51" t="s">
        <v>389</v>
      </c>
      <c r="D131" s="52" t="s">
        <v>239</v>
      </c>
      <c r="E131" s="50">
        <v>2</v>
      </c>
      <c r="F131" s="50"/>
      <c r="G131" s="50"/>
      <c r="H131" s="50"/>
      <c r="I131" s="50"/>
      <c r="J131" s="50"/>
      <c r="K131" s="50"/>
      <c r="L131" s="50"/>
      <c r="M131" s="50"/>
    </row>
    <row r="132" spans="1:13" s="53" customFormat="1">
      <c r="A132" s="50" t="str">
        <f t="shared" si="4"/>
        <v>EVR</v>
      </c>
      <c r="B132" s="50" t="str">
        <f t="shared" si="5"/>
        <v>449</v>
      </c>
      <c r="C132" s="51" t="s">
        <v>390</v>
      </c>
      <c r="D132" s="52" t="s">
        <v>241</v>
      </c>
      <c r="E132" s="50">
        <v>8</v>
      </c>
      <c r="F132" s="50"/>
      <c r="G132" s="50"/>
      <c r="H132" s="50"/>
      <c r="I132" s="50"/>
      <c r="J132" s="50"/>
      <c r="K132" s="50"/>
      <c r="L132" s="50"/>
      <c r="M132" s="50"/>
    </row>
    <row r="133" spans="1:13" s="53" customFormat="1">
      <c r="A133" s="50" t="str">
        <f t="shared" si="4"/>
        <v>EVR</v>
      </c>
      <c r="B133" s="50" t="str">
        <f t="shared" si="5"/>
        <v>450</v>
      </c>
      <c r="C133" s="51" t="s">
        <v>391</v>
      </c>
      <c r="D133" s="52" t="s">
        <v>392</v>
      </c>
      <c r="E133" s="50">
        <v>2</v>
      </c>
      <c r="F133" s="50"/>
      <c r="G133" s="50"/>
      <c r="H133" s="50"/>
      <c r="I133" s="50"/>
      <c r="J133" s="50"/>
      <c r="K133" s="50"/>
      <c r="L133" s="50"/>
      <c r="M133" s="50"/>
    </row>
    <row r="134" spans="1:13" s="53" customFormat="1">
      <c r="A134" s="50" t="str">
        <f t="shared" si="4"/>
        <v>EVR</v>
      </c>
      <c r="B134" s="50" t="str">
        <f t="shared" si="5"/>
        <v>453</v>
      </c>
      <c r="C134" s="51" t="s">
        <v>393</v>
      </c>
      <c r="D134" s="52" t="s">
        <v>394</v>
      </c>
      <c r="E134" s="50">
        <v>2</v>
      </c>
      <c r="F134" s="50"/>
      <c r="G134" s="50"/>
      <c r="H134" s="50"/>
      <c r="I134" s="50"/>
      <c r="J134" s="50"/>
      <c r="K134" s="50"/>
      <c r="L134" s="50"/>
      <c r="M134" s="50"/>
    </row>
    <row r="135" spans="1:13" s="53" customFormat="1">
      <c r="A135" s="50" t="str">
        <f t="shared" si="4"/>
        <v>EVR</v>
      </c>
      <c r="B135" s="50" t="str">
        <f t="shared" si="5"/>
        <v>455</v>
      </c>
      <c r="C135" s="51" t="s">
        <v>395</v>
      </c>
      <c r="D135" s="52" t="s">
        <v>396</v>
      </c>
      <c r="E135" s="50">
        <v>2</v>
      </c>
      <c r="F135" s="50"/>
      <c r="G135" s="50"/>
      <c r="H135" s="50"/>
      <c r="I135" s="50"/>
      <c r="J135" s="50"/>
      <c r="K135" s="50"/>
      <c r="L135" s="50"/>
      <c r="M135" s="50"/>
    </row>
    <row r="136" spans="1:13" s="53" customFormat="1">
      <c r="A136" s="50" t="str">
        <f t="shared" si="4"/>
        <v>EVR</v>
      </c>
      <c r="B136" s="50" t="str">
        <f t="shared" si="5"/>
        <v>456</v>
      </c>
      <c r="C136" s="51" t="s">
        <v>397</v>
      </c>
      <c r="D136" s="52" t="s">
        <v>398</v>
      </c>
      <c r="E136" s="50">
        <v>3</v>
      </c>
      <c r="F136" s="50"/>
      <c r="G136" s="50"/>
      <c r="H136" s="50"/>
      <c r="I136" s="50"/>
      <c r="J136" s="50"/>
      <c r="K136" s="50"/>
      <c r="L136" s="50"/>
      <c r="M136" s="50"/>
    </row>
    <row r="137" spans="1:13" s="53" customFormat="1">
      <c r="A137" s="50" t="str">
        <f t="shared" si="4"/>
        <v>EVR</v>
      </c>
      <c r="B137" s="50" t="str">
        <f t="shared" si="5"/>
        <v>457</v>
      </c>
      <c r="C137" s="51" t="s">
        <v>399</v>
      </c>
      <c r="D137" s="52" t="s">
        <v>400</v>
      </c>
      <c r="E137" s="50">
        <v>2</v>
      </c>
      <c r="F137" s="50"/>
      <c r="G137" s="50"/>
      <c r="H137" s="50"/>
      <c r="I137" s="50"/>
      <c r="J137" s="50"/>
      <c r="K137" s="50"/>
      <c r="L137" s="50"/>
      <c r="M137" s="50"/>
    </row>
    <row r="138" spans="1:13">
      <c r="A138" s="50" t="str">
        <f t="shared" si="4"/>
        <v>EVR</v>
      </c>
      <c r="B138" s="50" t="str">
        <f t="shared" si="5"/>
        <v>496</v>
      </c>
      <c r="C138" s="51" t="s">
        <v>401</v>
      </c>
      <c r="D138" s="52" t="s">
        <v>290</v>
      </c>
      <c r="E138" s="50">
        <v>1</v>
      </c>
    </row>
    <row r="139" spans="1:13">
      <c r="A139" s="50" t="str">
        <f t="shared" si="4"/>
        <v>EVR</v>
      </c>
      <c r="B139" s="50" t="str">
        <f t="shared" si="5"/>
        <v>497</v>
      </c>
      <c r="C139" s="51" t="s">
        <v>402</v>
      </c>
      <c r="D139" s="52" t="s">
        <v>237</v>
      </c>
      <c r="E139" s="50">
        <v>5</v>
      </c>
    </row>
    <row r="140" spans="1:13">
      <c r="A140" s="50" t="str">
        <f t="shared" si="4"/>
        <v>EVR</v>
      </c>
      <c r="B140" s="50" t="str">
        <f t="shared" si="5"/>
        <v>499</v>
      </c>
      <c r="C140" s="51" t="s">
        <v>403</v>
      </c>
      <c r="D140" s="52" t="s">
        <v>241</v>
      </c>
      <c r="E140" s="50">
        <v>5</v>
      </c>
    </row>
    <row r="141" spans="1:13">
      <c r="A141" s="50" t="str">
        <f t="shared" si="4"/>
        <v>FSH</v>
      </c>
      <c r="B141" s="50" t="str">
        <f t="shared" si="5"/>
        <v>161</v>
      </c>
      <c r="C141" s="51" t="s">
        <v>404</v>
      </c>
      <c r="D141" s="52" t="s">
        <v>405</v>
      </c>
      <c r="E141" s="50">
        <v>2</v>
      </c>
    </row>
    <row r="142" spans="1:13" s="53" customFormat="1">
      <c r="A142" s="50" t="str">
        <f t="shared" si="4"/>
        <v>GEO</v>
      </c>
      <c r="B142" s="50" t="str">
        <f t="shared" si="5"/>
        <v>311</v>
      </c>
      <c r="C142" s="51" t="s">
        <v>406</v>
      </c>
      <c r="D142" s="52" t="s">
        <v>407</v>
      </c>
      <c r="E142" s="50">
        <v>3</v>
      </c>
      <c r="F142" s="50"/>
      <c r="G142" s="50"/>
      <c r="H142" s="50"/>
      <c r="I142" s="50"/>
      <c r="J142" s="50"/>
      <c r="K142" s="50"/>
      <c r="L142" s="50"/>
      <c r="M142" s="50"/>
    </row>
    <row r="143" spans="1:13" s="53" customFormat="1">
      <c r="A143" s="50" t="str">
        <f t="shared" si="4"/>
        <v>GEO</v>
      </c>
      <c r="B143" s="50" t="str">
        <f t="shared" si="5"/>
        <v>372</v>
      </c>
      <c r="C143" s="55" t="s">
        <v>408</v>
      </c>
      <c r="D143" s="52" t="s">
        <v>409</v>
      </c>
      <c r="E143" s="50">
        <v>3</v>
      </c>
      <c r="F143" s="54"/>
      <c r="G143" s="54"/>
      <c r="H143" s="54"/>
      <c r="I143" s="54"/>
      <c r="J143" s="54"/>
      <c r="K143" s="54"/>
      <c r="L143" s="50"/>
      <c r="M143" s="50"/>
    </row>
    <row r="144" spans="1:13" s="53" customFormat="1">
      <c r="A144" s="50" t="str">
        <f t="shared" si="4"/>
        <v>GLY</v>
      </c>
      <c r="B144" s="50" t="str">
        <f t="shared" si="5"/>
        <v>290</v>
      </c>
      <c r="C144" s="55" t="s">
        <v>410</v>
      </c>
      <c r="D144" s="52" t="s">
        <v>411</v>
      </c>
      <c r="E144" s="50">
        <v>2</v>
      </c>
      <c r="F144" s="54"/>
      <c r="G144" s="54"/>
      <c r="H144" s="54"/>
      <c r="I144" s="54"/>
      <c r="J144" s="54"/>
      <c r="K144" s="54"/>
      <c r="L144" s="50"/>
      <c r="M144" s="50"/>
    </row>
    <row r="145" spans="1:13" s="53" customFormat="1">
      <c r="A145" s="50" t="str">
        <f t="shared" si="4"/>
        <v>HYD</v>
      </c>
      <c r="B145" s="50" t="str">
        <f t="shared" si="5"/>
        <v>393</v>
      </c>
      <c r="C145" s="55" t="s">
        <v>412</v>
      </c>
      <c r="D145" s="52" t="s">
        <v>413</v>
      </c>
      <c r="E145" s="50">
        <v>3</v>
      </c>
      <c r="F145" s="54"/>
      <c r="G145" s="54"/>
      <c r="H145" s="54"/>
      <c r="I145" s="54"/>
      <c r="J145" s="54"/>
      <c r="K145" s="54"/>
      <c r="L145" s="50"/>
      <c r="M145" s="50"/>
    </row>
    <row r="146" spans="1:13" s="53" customFormat="1">
      <c r="A146" s="50" t="str">
        <f t="shared" si="4"/>
        <v>HYD</v>
      </c>
      <c r="B146" s="50" t="str">
        <f t="shared" si="5"/>
        <v>398</v>
      </c>
      <c r="C146" s="55" t="s">
        <v>414</v>
      </c>
      <c r="D146" s="52" t="s">
        <v>415</v>
      </c>
      <c r="E146" s="50">
        <v>3</v>
      </c>
      <c r="F146" s="54"/>
      <c r="G146" s="54"/>
      <c r="H146" s="54"/>
      <c r="I146" s="54"/>
      <c r="J146" s="54"/>
      <c r="K146" s="55"/>
      <c r="L146" s="50"/>
      <c r="M146" s="50"/>
    </row>
    <row r="147" spans="1:13" s="53" customFormat="1">
      <c r="A147" s="50" t="str">
        <f t="shared" si="4"/>
        <v>HYD</v>
      </c>
      <c r="B147" s="50" t="str">
        <f t="shared" si="5"/>
        <v>443</v>
      </c>
      <c r="C147" s="55" t="s">
        <v>416</v>
      </c>
      <c r="D147" s="52" t="s">
        <v>417</v>
      </c>
      <c r="E147" s="50">
        <v>3</v>
      </c>
      <c r="F147" s="54"/>
      <c r="G147" s="54"/>
      <c r="H147" s="54"/>
      <c r="I147" s="54"/>
      <c r="J147" s="54"/>
      <c r="K147" s="54"/>
      <c r="L147" s="50"/>
      <c r="M147" s="50"/>
    </row>
    <row r="148" spans="1:13" s="53" customFormat="1">
      <c r="A148" s="50" t="str">
        <f t="shared" si="4"/>
        <v xml:space="preserve">IE </v>
      </c>
      <c r="B148" s="50" t="str">
        <f t="shared" si="5"/>
        <v>109</v>
      </c>
      <c r="C148" s="55" t="s">
        <v>418</v>
      </c>
      <c r="D148" s="52" t="s">
        <v>419</v>
      </c>
      <c r="E148" s="50">
        <v>2</v>
      </c>
      <c r="F148" s="54"/>
      <c r="G148" s="54"/>
      <c r="H148" s="54"/>
      <c r="I148" s="54"/>
      <c r="J148" s="54"/>
      <c r="K148" s="54"/>
      <c r="L148" s="50"/>
      <c r="M148" s="50"/>
    </row>
    <row r="149" spans="1:13" s="53" customFormat="1">
      <c r="A149" s="50" t="str">
        <f t="shared" si="4"/>
        <v xml:space="preserve">IE </v>
      </c>
      <c r="B149" s="50" t="str">
        <f t="shared" si="5"/>
        <v>409</v>
      </c>
      <c r="C149" s="55" t="s">
        <v>420</v>
      </c>
      <c r="D149" s="52" t="s">
        <v>421</v>
      </c>
      <c r="E149" s="50">
        <v>2</v>
      </c>
      <c r="F149" s="54"/>
      <c r="G149" s="54"/>
      <c r="H149" s="54"/>
      <c r="I149" s="54"/>
      <c r="J149" s="54"/>
      <c r="K149" s="54"/>
      <c r="L149" s="50"/>
      <c r="M149" s="50"/>
    </row>
    <row r="150" spans="1:13" s="53" customFormat="1">
      <c r="A150" s="50" t="str">
        <f t="shared" si="4"/>
        <v xml:space="preserve">IS </v>
      </c>
      <c r="B150" s="50" t="str">
        <f t="shared" si="5"/>
        <v>439</v>
      </c>
      <c r="C150" s="55" t="s">
        <v>422</v>
      </c>
      <c r="D150" s="52" t="s">
        <v>423</v>
      </c>
      <c r="E150" s="50">
        <v>3</v>
      </c>
      <c r="F150" s="54"/>
      <c r="G150" s="54"/>
      <c r="H150" s="54"/>
      <c r="I150" s="54"/>
      <c r="J150" s="54"/>
      <c r="K150" s="54"/>
      <c r="L150" s="50"/>
      <c r="M150" s="50"/>
    </row>
    <row r="151" spans="1:13" s="53" customFormat="1">
      <c r="A151" s="50" t="str">
        <f t="shared" si="4"/>
        <v>ITD</v>
      </c>
      <c r="B151" s="50" t="str">
        <f t="shared" si="5"/>
        <v>201</v>
      </c>
      <c r="C151" s="55" t="s">
        <v>424</v>
      </c>
      <c r="D151" s="52" t="s">
        <v>425</v>
      </c>
      <c r="E151" s="50">
        <v>2</v>
      </c>
      <c r="F151" s="54"/>
      <c r="G151" s="54"/>
      <c r="H151" s="54"/>
      <c r="I151" s="54"/>
      <c r="J151" s="54"/>
      <c r="K151" s="54"/>
      <c r="L151" s="50"/>
      <c r="M151" s="50"/>
    </row>
    <row r="152" spans="1:13" s="53" customFormat="1">
      <c r="A152" s="50" t="str">
        <f t="shared" si="4"/>
        <v>ITD</v>
      </c>
      <c r="B152" s="50" t="str">
        <f t="shared" si="5"/>
        <v>250</v>
      </c>
      <c r="C152" s="51" t="s">
        <v>426</v>
      </c>
      <c r="D152" s="52" t="s">
        <v>427</v>
      </c>
      <c r="E152" s="50">
        <v>2</v>
      </c>
      <c r="F152" s="50"/>
      <c r="G152" s="50"/>
      <c r="H152" s="50"/>
      <c r="I152" s="50"/>
      <c r="J152" s="50"/>
      <c r="K152" s="50"/>
      <c r="L152" s="50"/>
      <c r="M152" s="50"/>
    </row>
    <row r="153" spans="1:13" s="53" customFormat="1">
      <c r="A153" s="50" t="str">
        <f t="shared" si="4"/>
        <v>ITD</v>
      </c>
      <c r="B153" s="50" t="str">
        <f t="shared" si="5"/>
        <v>395</v>
      </c>
      <c r="C153" s="51" t="s">
        <v>428</v>
      </c>
      <c r="D153" s="52" t="s">
        <v>429</v>
      </c>
      <c r="E153" s="50">
        <v>2</v>
      </c>
      <c r="F153" s="50"/>
      <c r="G153" s="50"/>
      <c r="H153" s="50"/>
      <c r="I153" s="50"/>
      <c r="J153" s="50"/>
      <c r="K153" s="50"/>
      <c r="L153" s="50"/>
      <c r="M153" s="50"/>
    </row>
    <row r="154" spans="1:13" s="53" customFormat="1">
      <c r="A154" s="50" t="str">
        <f t="shared" si="4"/>
        <v>ITD</v>
      </c>
      <c r="B154" s="50" t="str">
        <f t="shared" si="5"/>
        <v>396</v>
      </c>
      <c r="C154" s="51" t="s">
        <v>430</v>
      </c>
      <c r="D154" s="52" t="s">
        <v>431</v>
      </c>
      <c r="E154" s="50">
        <v>2</v>
      </c>
      <c r="F154" s="50"/>
      <c r="G154" s="50"/>
      <c r="H154" s="50"/>
      <c r="I154" s="50"/>
      <c r="J154" s="50"/>
      <c r="K154" s="50"/>
      <c r="L154" s="50"/>
      <c r="M154" s="50"/>
    </row>
    <row r="155" spans="1:13" s="53" customFormat="1">
      <c r="A155" s="50" t="str">
        <f t="shared" si="4"/>
        <v>ITD</v>
      </c>
      <c r="B155" s="50" t="str">
        <f t="shared" si="5"/>
        <v>403</v>
      </c>
      <c r="C155" s="51" t="s">
        <v>432</v>
      </c>
      <c r="D155" s="52" t="s">
        <v>433</v>
      </c>
      <c r="E155" s="50">
        <v>2</v>
      </c>
      <c r="F155" s="50"/>
      <c r="G155" s="50"/>
      <c r="H155" s="50"/>
      <c r="I155" s="50"/>
      <c r="J155" s="50"/>
      <c r="K155" s="50"/>
      <c r="L155" s="50"/>
      <c r="M155" s="50"/>
    </row>
    <row r="156" spans="1:13" s="53" customFormat="1">
      <c r="A156" s="50" t="str">
        <f t="shared" si="4"/>
        <v>ITD</v>
      </c>
      <c r="B156" s="50" t="str">
        <f t="shared" si="5"/>
        <v>405</v>
      </c>
      <c r="C156" s="51" t="s">
        <v>434</v>
      </c>
      <c r="D156" s="52" t="s">
        <v>435</v>
      </c>
      <c r="E156" s="50">
        <v>2</v>
      </c>
      <c r="F156" s="50"/>
      <c r="G156" s="50"/>
      <c r="H156" s="50"/>
      <c r="I156" s="50"/>
      <c r="J156" s="50"/>
      <c r="K156" s="50"/>
      <c r="L156" s="50"/>
      <c r="M156" s="50"/>
    </row>
    <row r="157" spans="1:13" s="53" customFormat="1">
      <c r="A157" s="50" t="str">
        <f t="shared" si="4"/>
        <v>ITD</v>
      </c>
      <c r="B157" s="50" t="str">
        <f t="shared" si="5"/>
        <v>445</v>
      </c>
      <c r="C157" s="51" t="s">
        <v>436</v>
      </c>
      <c r="D157" s="52" t="s">
        <v>437</v>
      </c>
      <c r="E157" s="50">
        <v>2</v>
      </c>
      <c r="F157" s="50"/>
      <c r="G157" s="50"/>
      <c r="H157" s="50"/>
      <c r="I157" s="50"/>
      <c r="J157" s="50"/>
      <c r="K157" s="50"/>
      <c r="L157" s="50"/>
      <c r="M157" s="50"/>
    </row>
    <row r="158" spans="1:13" s="53" customFormat="1">
      <c r="A158" s="50" t="str">
        <f t="shared" si="4"/>
        <v>ITD</v>
      </c>
      <c r="B158" s="50" t="str">
        <f t="shared" si="5"/>
        <v>446</v>
      </c>
      <c r="C158" s="51" t="s">
        <v>438</v>
      </c>
      <c r="D158" s="52" t="s">
        <v>439</v>
      </c>
      <c r="E158" s="50">
        <v>2</v>
      </c>
      <c r="F158" s="50"/>
      <c r="G158" s="50"/>
      <c r="H158" s="50"/>
      <c r="I158" s="50"/>
      <c r="J158" s="50"/>
      <c r="K158" s="50"/>
      <c r="L158" s="50"/>
      <c r="M158" s="50"/>
    </row>
    <row r="159" spans="1:13" s="53" customFormat="1">
      <c r="A159" s="50" t="str">
        <f t="shared" si="4"/>
        <v>ITD</v>
      </c>
      <c r="B159" s="50" t="str">
        <f t="shared" si="5"/>
        <v>447</v>
      </c>
      <c r="C159" s="51" t="s">
        <v>440</v>
      </c>
      <c r="D159" s="52" t="s">
        <v>237</v>
      </c>
      <c r="E159" s="50">
        <v>6</v>
      </c>
      <c r="F159" s="50"/>
      <c r="G159" s="50"/>
      <c r="H159" s="50"/>
      <c r="I159" s="50"/>
      <c r="J159" s="50"/>
      <c r="K159" s="50"/>
      <c r="L159" s="50"/>
      <c r="M159" s="50"/>
    </row>
    <row r="160" spans="1:13" s="53" customFormat="1">
      <c r="A160" s="50" t="str">
        <f t="shared" si="4"/>
        <v>ITD</v>
      </c>
      <c r="B160" s="50" t="str">
        <f t="shared" si="5"/>
        <v>448</v>
      </c>
      <c r="C160" s="51" t="s">
        <v>441</v>
      </c>
      <c r="D160" s="52" t="s">
        <v>239</v>
      </c>
      <c r="E160" s="50">
        <v>2</v>
      </c>
      <c r="F160" s="50"/>
      <c r="G160" s="50"/>
      <c r="H160" s="50"/>
      <c r="I160" s="50"/>
      <c r="J160" s="50"/>
      <c r="K160" s="50"/>
      <c r="L160" s="50"/>
      <c r="M160" s="50"/>
    </row>
    <row r="161" spans="1:13" s="53" customFormat="1">
      <c r="A161" s="50" t="str">
        <f t="shared" si="4"/>
        <v>ITD</v>
      </c>
      <c r="B161" s="50" t="str">
        <f t="shared" si="5"/>
        <v>449</v>
      </c>
      <c r="C161" s="51" t="s">
        <v>442</v>
      </c>
      <c r="D161" s="52" t="s">
        <v>241</v>
      </c>
      <c r="E161" s="50">
        <v>8</v>
      </c>
      <c r="F161" s="50"/>
      <c r="G161" s="50"/>
      <c r="H161" s="50"/>
      <c r="I161" s="50"/>
      <c r="J161" s="50"/>
      <c r="K161" s="50"/>
      <c r="L161" s="50"/>
      <c r="M161" s="50"/>
    </row>
    <row r="162" spans="1:13" s="53" customFormat="1">
      <c r="A162" s="50" t="str">
        <f t="shared" si="4"/>
        <v>LAW</v>
      </c>
      <c r="B162" s="50" t="str">
        <f t="shared" si="5"/>
        <v>391</v>
      </c>
      <c r="C162" s="51" t="s">
        <v>443</v>
      </c>
      <c r="D162" s="52" t="s">
        <v>444</v>
      </c>
      <c r="E162" s="50">
        <v>2</v>
      </c>
      <c r="F162" s="50"/>
      <c r="G162" s="50"/>
      <c r="H162" s="50"/>
      <c r="I162" s="50"/>
      <c r="J162" s="50"/>
      <c r="K162" s="50"/>
      <c r="L162" s="50"/>
      <c r="M162" s="50"/>
    </row>
    <row r="163" spans="1:13" s="53" customFormat="1">
      <c r="A163" s="50" t="str">
        <f t="shared" si="4"/>
        <v>MEC</v>
      </c>
      <c r="B163" s="50" t="str">
        <f t="shared" si="5"/>
        <v>206</v>
      </c>
      <c r="C163" s="51" t="s">
        <v>445</v>
      </c>
      <c r="D163" s="52" t="s">
        <v>446</v>
      </c>
      <c r="E163" s="50">
        <v>3</v>
      </c>
      <c r="F163" s="50"/>
      <c r="G163" s="50"/>
      <c r="H163" s="50"/>
      <c r="I163" s="50"/>
      <c r="J163" s="50"/>
      <c r="K163" s="50"/>
      <c r="L163" s="50"/>
      <c r="M163" s="50"/>
    </row>
    <row r="164" spans="1:13" s="53" customFormat="1">
      <c r="A164" s="50" t="str">
        <f t="shared" si="4"/>
        <v>PSY</v>
      </c>
      <c r="B164" s="50" t="str">
        <f t="shared" si="5"/>
        <v>111</v>
      </c>
      <c r="C164" s="51" t="s">
        <v>447</v>
      </c>
      <c r="D164" s="52" t="s">
        <v>448</v>
      </c>
      <c r="E164" s="50">
        <v>2</v>
      </c>
      <c r="F164" s="50"/>
      <c r="G164" s="50"/>
      <c r="H164" s="50"/>
      <c r="I164" s="50"/>
      <c r="J164" s="50"/>
      <c r="K164" s="50"/>
      <c r="L164" s="50"/>
      <c r="M164" s="50"/>
    </row>
    <row r="165" spans="1:13" s="53" customFormat="1">
      <c r="A165" s="50" t="str">
        <f t="shared" si="4"/>
        <v>PHY</v>
      </c>
      <c r="B165" s="50" t="str">
        <f t="shared" si="5"/>
        <v>306</v>
      </c>
      <c r="C165" s="51" t="s">
        <v>449</v>
      </c>
      <c r="D165" s="52" t="s">
        <v>450</v>
      </c>
      <c r="E165" s="50">
        <v>2</v>
      </c>
      <c r="F165" s="50"/>
      <c r="G165" s="50"/>
      <c r="H165" s="50"/>
      <c r="I165" s="50"/>
      <c r="J165" s="50"/>
      <c r="K165" s="50"/>
      <c r="L165" s="50"/>
      <c r="M165" s="50"/>
    </row>
    <row r="166" spans="1:13" s="53" customFormat="1">
      <c r="A166" s="50" t="str">
        <f t="shared" si="4"/>
        <v>PHY</v>
      </c>
      <c r="B166" s="50" t="str">
        <f t="shared" si="5"/>
        <v>307</v>
      </c>
      <c r="C166" s="51" t="s">
        <v>451</v>
      </c>
      <c r="D166" s="52" t="s">
        <v>452</v>
      </c>
      <c r="E166" s="50">
        <v>2</v>
      </c>
      <c r="F166" s="50"/>
      <c r="G166" s="50"/>
      <c r="H166" s="50"/>
      <c r="I166" s="50"/>
      <c r="J166" s="50"/>
      <c r="K166" s="50"/>
      <c r="L166" s="50"/>
      <c r="M166" s="50"/>
    </row>
    <row r="167" spans="1:13" s="53" customFormat="1">
      <c r="A167" s="50" t="str">
        <f t="shared" si="4"/>
        <v>TOX</v>
      </c>
      <c r="B167" s="50" t="str">
        <f t="shared" si="5"/>
        <v>301</v>
      </c>
      <c r="C167" s="51" t="s">
        <v>453</v>
      </c>
      <c r="D167" s="52" t="s">
        <v>454</v>
      </c>
      <c r="E167" s="50">
        <v>2</v>
      </c>
      <c r="F167" s="50"/>
      <c r="G167" s="50"/>
      <c r="H167" s="50"/>
      <c r="I167" s="50"/>
      <c r="J167" s="50"/>
      <c r="K167" s="50"/>
      <c r="L167" s="50"/>
      <c r="M167" s="50"/>
    </row>
    <row r="168" spans="1:13" s="53" customFormat="1">
      <c r="A168" s="50" t="str">
        <f t="shared" si="4"/>
        <v>TOX</v>
      </c>
      <c r="B168" s="50" t="str">
        <f t="shared" si="5"/>
        <v>405</v>
      </c>
      <c r="C168" s="51" t="s">
        <v>455</v>
      </c>
      <c r="D168" s="52" t="s">
        <v>456</v>
      </c>
      <c r="E168" s="50">
        <v>2</v>
      </c>
      <c r="F168" s="50"/>
      <c r="G168" s="50"/>
      <c r="H168" s="50"/>
      <c r="I168" s="50"/>
      <c r="J168" s="50"/>
      <c r="K168" s="50"/>
      <c r="L168" s="50"/>
      <c r="M168" s="50"/>
    </row>
    <row r="169" spans="1:13" s="53" customFormat="1">
      <c r="A169" s="50" t="str">
        <f t="shared" ref="A169:A170" si="6">LEFT(C169,3)</f>
        <v>TOX</v>
      </c>
      <c r="B169" s="50" t="str">
        <f t="shared" ref="B169:B170" si="7">RIGHT(C169,3)</f>
        <v>423</v>
      </c>
      <c r="C169" s="51" t="s">
        <v>457</v>
      </c>
      <c r="D169" s="52" t="s">
        <v>458</v>
      </c>
      <c r="E169" s="50">
        <v>3</v>
      </c>
      <c r="F169" s="50"/>
      <c r="G169" s="50"/>
      <c r="H169" s="50"/>
      <c r="I169" s="50"/>
      <c r="J169" s="50"/>
      <c r="K169" s="50"/>
      <c r="L169" s="50"/>
      <c r="M169" s="50"/>
    </row>
    <row r="170" spans="1:13" s="53" customFormat="1">
      <c r="A170" s="50" t="str">
        <f t="shared" si="6"/>
        <v>THR</v>
      </c>
      <c r="B170" s="50" t="str">
        <f t="shared" si="7"/>
        <v>391</v>
      </c>
      <c r="C170" s="51" t="s">
        <v>459</v>
      </c>
      <c r="D170" s="52" t="s">
        <v>460</v>
      </c>
      <c r="E170" s="50">
        <v>2</v>
      </c>
      <c r="F170" s="50"/>
      <c r="G170" s="50"/>
      <c r="H170" s="50"/>
      <c r="I170" s="50"/>
      <c r="J170" s="50"/>
      <c r="K170" s="50"/>
      <c r="L170" s="50"/>
      <c r="M170" s="50"/>
    </row>
    <row r="171" spans="1:13" s="53" customFormat="1">
      <c r="A171" s="50" t="str">
        <f>LEFT(C171,3)</f>
        <v>BCH</v>
      </c>
      <c r="B171" s="50" t="str">
        <f>RIGHT(C171,3)</f>
        <v>201</v>
      </c>
      <c r="C171" s="51" t="s">
        <v>466</v>
      </c>
      <c r="D171" s="52" t="s">
        <v>467</v>
      </c>
      <c r="E171" s="50">
        <v>3</v>
      </c>
      <c r="F171" s="50"/>
      <c r="G171" s="50"/>
      <c r="H171" s="50"/>
      <c r="I171" s="50"/>
      <c r="J171" s="50"/>
      <c r="K171" s="50"/>
      <c r="L171" s="50"/>
      <c r="M171" s="50"/>
    </row>
    <row r="172" spans="1:13" s="53" customFormat="1">
      <c r="A172" s="50" t="str">
        <f t="shared" ref="A172:A207" si="8">LEFT(C172,3)</f>
        <v>BCH</v>
      </c>
      <c r="B172" s="50" t="str">
        <f t="shared" ref="B172:B207" si="9">RIGHT(C172,3)</f>
        <v>301</v>
      </c>
      <c r="C172" s="51" t="s">
        <v>468</v>
      </c>
      <c r="D172" s="52" t="s">
        <v>469</v>
      </c>
      <c r="E172" s="50">
        <v>3</v>
      </c>
      <c r="F172" s="50"/>
      <c r="G172" s="50"/>
      <c r="H172" s="50"/>
      <c r="I172" s="50"/>
      <c r="J172" s="50"/>
      <c r="K172" s="50"/>
      <c r="L172" s="50"/>
      <c r="M172" s="50"/>
    </row>
    <row r="173" spans="1:13" s="53" customFormat="1">
      <c r="A173" s="50" t="str">
        <f t="shared" si="8"/>
        <v>BIO</v>
      </c>
      <c r="B173" s="50" t="str">
        <f t="shared" si="9"/>
        <v>101</v>
      </c>
      <c r="C173" s="51" t="s">
        <v>470</v>
      </c>
      <c r="D173" s="52" t="s">
        <v>471</v>
      </c>
      <c r="E173" s="50">
        <v>3</v>
      </c>
      <c r="F173" s="50"/>
      <c r="G173" s="50"/>
      <c r="H173" s="50"/>
      <c r="I173" s="50"/>
      <c r="J173" s="50"/>
      <c r="K173" s="50"/>
      <c r="L173" s="50"/>
      <c r="M173" s="50"/>
    </row>
    <row r="174" spans="1:13" s="53" customFormat="1">
      <c r="A174" s="50" t="str">
        <f t="shared" si="8"/>
        <v>CHE</v>
      </c>
      <c r="B174" s="50" t="str">
        <f t="shared" si="9"/>
        <v>100</v>
      </c>
      <c r="C174" s="51" t="s">
        <v>472</v>
      </c>
      <c r="D174" s="52" t="s">
        <v>473</v>
      </c>
      <c r="E174" s="50">
        <v>1</v>
      </c>
      <c r="F174" s="50"/>
      <c r="G174" s="50"/>
      <c r="H174" s="50"/>
      <c r="I174" s="50"/>
      <c r="J174" s="50"/>
      <c r="K174" s="50"/>
      <c r="L174" s="50"/>
      <c r="M174" s="50"/>
    </row>
    <row r="175" spans="1:13" s="53" customFormat="1">
      <c r="A175" s="50" t="str">
        <f t="shared" si="8"/>
        <v>CHE</v>
      </c>
      <c r="B175" s="50" t="str">
        <f t="shared" si="9"/>
        <v>101</v>
      </c>
      <c r="C175" s="51" t="s">
        <v>474</v>
      </c>
      <c r="D175" s="52" t="s">
        <v>475</v>
      </c>
      <c r="E175" s="50">
        <v>3</v>
      </c>
      <c r="F175" s="50"/>
      <c r="G175" s="50"/>
      <c r="H175" s="50"/>
      <c r="I175" s="50"/>
      <c r="J175" s="50"/>
      <c r="K175" s="50"/>
      <c r="L175" s="50"/>
      <c r="M175" s="50"/>
    </row>
    <row r="176" spans="1:13" s="53" customFormat="1">
      <c r="A176" s="50" t="str">
        <f t="shared" si="8"/>
        <v>CHE</v>
      </c>
      <c r="B176" s="50" t="str">
        <f t="shared" si="9"/>
        <v>202</v>
      </c>
      <c r="C176" s="51" t="s">
        <v>476</v>
      </c>
      <c r="D176" s="52" t="s">
        <v>477</v>
      </c>
      <c r="E176" s="50">
        <v>2</v>
      </c>
      <c r="F176" s="50"/>
      <c r="G176" s="50"/>
      <c r="H176" s="50"/>
      <c r="I176" s="50"/>
      <c r="J176" s="50"/>
      <c r="K176" s="50"/>
      <c r="L176" s="50"/>
      <c r="M176" s="50"/>
    </row>
    <row r="177" spans="1:13" s="53" customFormat="1">
      <c r="A177" s="50" t="str">
        <f t="shared" si="8"/>
        <v>CHE</v>
      </c>
      <c r="B177" s="50" t="str">
        <f t="shared" si="9"/>
        <v>203</v>
      </c>
      <c r="C177" s="51" t="s">
        <v>478</v>
      </c>
      <c r="D177" s="52" t="s">
        <v>479</v>
      </c>
      <c r="E177" s="50">
        <v>3</v>
      </c>
      <c r="F177" s="50"/>
      <c r="G177" s="50"/>
      <c r="H177" s="50"/>
      <c r="I177" s="50"/>
      <c r="J177" s="50"/>
      <c r="K177" s="50"/>
      <c r="L177" s="50"/>
      <c r="M177" s="50"/>
    </row>
    <row r="178" spans="1:13" s="53" customFormat="1">
      <c r="A178" s="50" t="str">
        <f t="shared" si="8"/>
        <v>CHE</v>
      </c>
      <c r="B178" s="50" t="str">
        <f t="shared" si="9"/>
        <v>215</v>
      </c>
      <c r="C178" s="51" t="s">
        <v>480</v>
      </c>
      <c r="D178" s="52" t="s">
        <v>481</v>
      </c>
      <c r="E178" s="50">
        <v>3</v>
      </c>
      <c r="F178" s="50"/>
      <c r="G178" s="50"/>
      <c r="H178" s="50"/>
      <c r="I178" s="50"/>
      <c r="J178" s="50"/>
      <c r="K178" s="50"/>
      <c r="L178" s="50"/>
      <c r="M178" s="50"/>
    </row>
    <row r="179" spans="1:13" s="53" customFormat="1">
      <c r="A179" s="50" t="str">
        <f t="shared" si="8"/>
        <v>CHE</v>
      </c>
      <c r="B179" s="50" t="str">
        <f t="shared" si="9"/>
        <v>230</v>
      </c>
      <c r="C179" s="51" t="s">
        <v>482</v>
      </c>
      <c r="D179" s="52" t="s">
        <v>483</v>
      </c>
      <c r="E179" s="50">
        <v>1</v>
      </c>
      <c r="F179" s="50"/>
      <c r="G179" s="50"/>
      <c r="H179" s="50"/>
      <c r="I179" s="50"/>
      <c r="J179" s="50"/>
      <c r="K179" s="50"/>
      <c r="L179" s="50"/>
      <c r="M179" s="50"/>
    </row>
    <row r="180" spans="1:13" s="53" customFormat="1">
      <c r="A180" s="50" t="str">
        <f t="shared" si="8"/>
        <v>CHE</v>
      </c>
      <c r="B180" s="50" t="str">
        <f t="shared" si="9"/>
        <v>254</v>
      </c>
      <c r="C180" s="51" t="s">
        <v>484</v>
      </c>
      <c r="D180" s="52" t="s">
        <v>485</v>
      </c>
      <c r="E180" s="50">
        <v>3</v>
      </c>
      <c r="F180" s="50"/>
      <c r="G180" s="50"/>
      <c r="H180" s="50"/>
      <c r="I180" s="50"/>
      <c r="J180" s="50"/>
      <c r="K180" s="50"/>
      <c r="L180" s="50"/>
      <c r="M180" s="50"/>
    </row>
    <row r="181" spans="1:13" s="53" customFormat="1">
      <c r="A181" s="50" t="str">
        <f t="shared" si="8"/>
        <v>CHE</v>
      </c>
      <c r="B181" s="50" t="str">
        <f t="shared" si="9"/>
        <v>260</v>
      </c>
      <c r="C181" s="51" t="s">
        <v>486</v>
      </c>
      <c r="D181" s="52" t="s">
        <v>487</v>
      </c>
      <c r="E181" s="50">
        <v>1</v>
      </c>
      <c r="F181" s="50"/>
      <c r="G181" s="50"/>
      <c r="H181" s="50"/>
      <c r="I181" s="50"/>
      <c r="J181" s="50"/>
      <c r="K181" s="50"/>
      <c r="L181" s="50"/>
      <c r="M181" s="50"/>
    </row>
    <row r="182" spans="1:13" s="53" customFormat="1">
      <c r="A182" s="50" t="str">
        <f t="shared" si="8"/>
        <v>CHE</v>
      </c>
      <c r="B182" s="50" t="str">
        <f t="shared" si="9"/>
        <v>263</v>
      </c>
      <c r="C182" s="51" t="s">
        <v>488</v>
      </c>
      <c r="D182" s="52" t="s">
        <v>489</v>
      </c>
      <c r="E182" s="50">
        <v>3</v>
      </c>
      <c r="F182" s="50"/>
      <c r="G182" s="50"/>
      <c r="H182" s="50"/>
      <c r="I182" s="50"/>
      <c r="J182" s="50"/>
      <c r="K182" s="50"/>
      <c r="L182" s="50"/>
      <c r="M182" s="50"/>
    </row>
    <row r="183" spans="1:13" s="53" customFormat="1">
      <c r="A183" s="50" t="str">
        <f t="shared" si="8"/>
        <v>CHE</v>
      </c>
      <c r="B183" s="50" t="str">
        <f t="shared" si="9"/>
        <v>265</v>
      </c>
      <c r="C183" s="51" t="s">
        <v>490</v>
      </c>
      <c r="D183" s="52" t="s">
        <v>491</v>
      </c>
      <c r="E183" s="50">
        <v>3</v>
      </c>
      <c r="F183" s="50"/>
      <c r="G183" s="50"/>
      <c r="H183" s="50"/>
      <c r="I183" s="50"/>
      <c r="J183" s="50"/>
      <c r="K183" s="50"/>
      <c r="L183" s="50"/>
      <c r="M183" s="50"/>
    </row>
    <row r="184" spans="1:13" s="53" customFormat="1">
      <c r="A184" s="50" t="str">
        <f t="shared" si="8"/>
        <v>CHE</v>
      </c>
      <c r="B184" s="50" t="str">
        <f t="shared" si="9"/>
        <v>273</v>
      </c>
      <c r="C184" s="51" t="s">
        <v>492</v>
      </c>
      <c r="D184" s="52" t="s">
        <v>493</v>
      </c>
      <c r="E184" s="50">
        <v>2</v>
      </c>
      <c r="F184" s="50"/>
      <c r="G184" s="50"/>
      <c r="H184" s="50"/>
      <c r="I184" s="50"/>
      <c r="J184" s="50"/>
      <c r="K184" s="50"/>
      <c r="L184" s="50"/>
      <c r="M184" s="50"/>
    </row>
    <row r="185" spans="1:13" s="53" customFormat="1">
      <c r="A185" s="50" t="str">
        <f t="shared" si="8"/>
        <v>CHE</v>
      </c>
      <c r="B185" s="50" t="str">
        <f t="shared" si="9"/>
        <v>274</v>
      </c>
      <c r="C185" s="51" t="s">
        <v>494</v>
      </c>
      <c r="D185" s="52" t="s">
        <v>495</v>
      </c>
      <c r="E185" s="50">
        <v>3</v>
      </c>
      <c r="F185" s="50"/>
      <c r="G185" s="50"/>
      <c r="H185" s="50"/>
      <c r="I185" s="50"/>
      <c r="J185" s="50"/>
      <c r="K185" s="50"/>
      <c r="L185" s="50"/>
      <c r="M185" s="50"/>
    </row>
    <row r="186" spans="1:13" s="53" customFormat="1">
      <c r="A186" s="50" t="str">
        <f t="shared" si="8"/>
        <v>CHE</v>
      </c>
      <c r="B186" s="50" t="str">
        <f t="shared" si="9"/>
        <v>309</v>
      </c>
      <c r="C186" s="51" t="s">
        <v>142</v>
      </c>
      <c r="D186" s="52" t="s">
        <v>130</v>
      </c>
      <c r="E186" s="50">
        <v>3</v>
      </c>
      <c r="F186" s="50"/>
      <c r="G186" s="50"/>
      <c r="H186" s="50"/>
      <c r="I186" s="50"/>
      <c r="J186" s="50"/>
      <c r="K186" s="50"/>
      <c r="L186" s="50"/>
      <c r="M186" s="50"/>
    </row>
    <row r="187" spans="1:13" s="53" customFormat="1">
      <c r="A187" s="50" t="str">
        <f t="shared" si="8"/>
        <v>CHE</v>
      </c>
      <c r="B187" s="50" t="str">
        <f t="shared" si="9"/>
        <v>371</v>
      </c>
      <c r="C187" s="51" t="s">
        <v>496</v>
      </c>
      <c r="D187" s="52" t="s">
        <v>497</v>
      </c>
      <c r="E187" s="50">
        <v>3</v>
      </c>
      <c r="F187" s="50"/>
      <c r="G187" s="50"/>
      <c r="H187" s="50"/>
      <c r="I187" s="50"/>
      <c r="J187" s="50"/>
      <c r="K187" s="50"/>
      <c r="L187" s="50"/>
      <c r="M187" s="50"/>
    </row>
    <row r="188" spans="1:13" s="53" customFormat="1">
      <c r="A188" s="50" t="str">
        <f t="shared" si="8"/>
        <v>CHE</v>
      </c>
      <c r="B188" s="50" t="str">
        <f t="shared" si="9"/>
        <v>373</v>
      </c>
      <c r="C188" s="51" t="s">
        <v>498</v>
      </c>
      <c r="D188" s="52" t="s">
        <v>499</v>
      </c>
      <c r="E188" s="50">
        <v>3</v>
      </c>
      <c r="F188" s="50"/>
      <c r="G188" s="50"/>
      <c r="H188" s="50"/>
      <c r="I188" s="50"/>
      <c r="J188" s="50"/>
      <c r="K188" s="50"/>
      <c r="L188" s="50"/>
      <c r="M188" s="50"/>
    </row>
    <row r="189" spans="1:13" s="53" customFormat="1">
      <c r="A189" s="50" t="str">
        <f t="shared" si="8"/>
        <v>CHE</v>
      </c>
      <c r="B189" s="50" t="str">
        <f t="shared" si="9"/>
        <v>473</v>
      </c>
      <c r="C189" s="51" t="s">
        <v>500</v>
      </c>
      <c r="D189" s="52" t="s">
        <v>501</v>
      </c>
      <c r="E189" s="50">
        <v>1</v>
      </c>
      <c r="F189" s="50"/>
      <c r="G189" s="50"/>
      <c r="H189" s="50"/>
      <c r="I189" s="50"/>
      <c r="J189" s="50"/>
      <c r="K189" s="50"/>
      <c r="L189" s="50"/>
      <c r="M189" s="50"/>
    </row>
    <row r="190" spans="1:13" s="53" customFormat="1">
      <c r="A190" s="50" t="str">
        <f t="shared" si="8"/>
        <v>LAW</v>
      </c>
      <c r="B190" s="50" t="str">
        <f t="shared" si="9"/>
        <v>403</v>
      </c>
      <c r="C190" s="51" t="s">
        <v>502</v>
      </c>
      <c r="D190" s="52" t="s">
        <v>503</v>
      </c>
      <c r="E190" s="50">
        <v>3</v>
      </c>
      <c r="F190" s="50"/>
      <c r="G190" s="50"/>
      <c r="H190" s="50"/>
      <c r="I190" s="50"/>
      <c r="J190" s="50"/>
      <c r="K190" s="50"/>
      <c r="L190" s="50"/>
      <c r="M190" s="50"/>
    </row>
    <row r="191" spans="1:13" s="53" customFormat="1">
      <c r="A191" s="50" t="str">
        <f t="shared" si="8"/>
        <v>MTH</v>
      </c>
      <c r="B191" s="50" t="str">
        <f t="shared" si="9"/>
        <v>100</v>
      </c>
      <c r="C191" s="51" t="s">
        <v>504</v>
      </c>
      <c r="D191" s="52" t="s">
        <v>505</v>
      </c>
      <c r="E191" s="50">
        <v>3</v>
      </c>
      <c r="F191" s="50"/>
      <c r="G191" s="50"/>
      <c r="H191" s="50"/>
      <c r="I191" s="50"/>
      <c r="J191" s="50"/>
      <c r="K191" s="50"/>
      <c r="L191" s="50"/>
      <c r="M191" s="50"/>
    </row>
    <row r="192" spans="1:13" s="53" customFormat="1">
      <c r="A192" s="50" t="str">
        <f t="shared" si="8"/>
        <v>MTH</v>
      </c>
      <c r="B192" s="50" t="str">
        <f t="shared" si="9"/>
        <v>101</v>
      </c>
      <c r="C192" s="51" t="s">
        <v>506</v>
      </c>
      <c r="D192" s="52" t="s">
        <v>507</v>
      </c>
      <c r="E192" s="50">
        <v>3</v>
      </c>
      <c r="F192" s="50"/>
      <c r="G192" s="50"/>
      <c r="H192" s="50"/>
      <c r="I192" s="50"/>
      <c r="J192" s="50"/>
      <c r="K192" s="50"/>
      <c r="L192" s="50"/>
      <c r="M192" s="50"/>
    </row>
    <row r="193" spans="1:13" s="53" customFormat="1">
      <c r="A193" s="50" t="str">
        <f t="shared" si="8"/>
        <v>MTH</v>
      </c>
      <c r="B193" s="50" t="str">
        <f t="shared" si="9"/>
        <v>102</v>
      </c>
      <c r="C193" s="51" t="s">
        <v>508</v>
      </c>
      <c r="D193" s="52" t="s">
        <v>509</v>
      </c>
      <c r="E193" s="50">
        <v>2</v>
      </c>
      <c r="F193" s="50"/>
      <c r="G193" s="50"/>
      <c r="H193" s="50"/>
      <c r="I193" s="50"/>
      <c r="J193" s="50"/>
      <c r="K193" s="50"/>
      <c r="L193" s="50"/>
      <c r="M193" s="50"/>
    </row>
    <row r="194" spans="1:13" s="53" customFormat="1">
      <c r="A194" s="50" t="str">
        <f t="shared" si="8"/>
        <v>MTH</v>
      </c>
      <c r="B194" s="50" t="str">
        <f t="shared" si="9"/>
        <v>103</v>
      </c>
      <c r="C194" s="51" t="s">
        <v>510</v>
      </c>
      <c r="D194" s="52" t="s">
        <v>511</v>
      </c>
      <c r="E194" s="50">
        <v>3</v>
      </c>
      <c r="F194" s="50"/>
      <c r="G194" s="50"/>
      <c r="H194" s="50"/>
      <c r="I194" s="50"/>
      <c r="J194" s="50"/>
      <c r="K194" s="50"/>
      <c r="L194" s="50"/>
      <c r="M194" s="50"/>
    </row>
    <row r="195" spans="1:13" s="53" customFormat="1">
      <c r="A195" s="50" t="str">
        <f t="shared" si="8"/>
        <v>MTH</v>
      </c>
      <c r="B195" s="50" t="str">
        <f t="shared" si="9"/>
        <v>104</v>
      </c>
      <c r="C195" s="51" t="s">
        <v>512</v>
      </c>
      <c r="D195" s="52" t="s">
        <v>513</v>
      </c>
      <c r="E195" s="50">
        <v>4</v>
      </c>
      <c r="F195" s="50"/>
      <c r="G195" s="50"/>
      <c r="H195" s="50"/>
      <c r="I195" s="50"/>
      <c r="J195" s="50"/>
      <c r="K195" s="50"/>
      <c r="L195" s="50"/>
      <c r="M195" s="50"/>
    </row>
    <row r="196" spans="1:13" s="53" customFormat="1">
      <c r="A196" s="50" t="str">
        <f t="shared" si="8"/>
        <v>MTH</v>
      </c>
      <c r="B196" s="50" t="str">
        <f t="shared" si="9"/>
        <v>203</v>
      </c>
      <c r="C196" s="51" t="s">
        <v>514</v>
      </c>
      <c r="D196" s="52" t="s">
        <v>515</v>
      </c>
      <c r="E196" s="50">
        <v>3</v>
      </c>
      <c r="F196" s="50"/>
      <c r="G196" s="50"/>
      <c r="H196" s="50"/>
      <c r="I196" s="50"/>
      <c r="J196" s="50"/>
      <c r="K196" s="50"/>
      <c r="L196" s="50"/>
      <c r="M196" s="50"/>
    </row>
    <row r="197" spans="1:13" s="53" customFormat="1">
      <c r="A197" s="50" t="str">
        <f t="shared" si="8"/>
        <v>MTH</v>
      </c>
      <c r="B197" s="50" t="str">
        <f t="shared" si="9"/>
        <v>233</v>
      </c>
      <c r="C197" s="51" t="s">
        <v>516</v>
      </c>
      <c r="D197" s="52" t="s">
        <v>517</v>
      </c>
      <c r="E197" s="50">
        <v>2</v>
      </c>
      <c r="F197" s="50"/>
      <c r="G197" s="50"/>
      <c r="H197" s="50"/>
      <c r="I197" s="50"/>
      <c r="J197" s="50"/>
      <c r="K197" s="50"/>
      <c r="L197" s="50"/>
      <c r="M197" s="50"/>
    </row>
    <row r="198" spans="1:13" s="53" customFormat="1">
      <c r="A198" s="50" t="str">
        <f t="shared" si="8"/>
        <v>MTH</v>
      </c>
      <c r="B198" s="50" t="str">
        <f t="shared" si="9"/>
        <v>283</v>
      </c>
      <c r="C198" s="51" t="s">
        <v>518</v>
      </c>
      <c r="D198" s="52" t="s">
        <v>519</v>
      </c>
      <c r="E198" s="50">
        <v>2</v>
      </c>
      <c r="F198" s="50"/>
      <c r="G198" s="50"/>
      <c r="H198" s="50"/>
      <c r="I198" s="50"/>
      <c r="J198" s="50"/>
      <c r="K198" s="50"/>
      <c r="L198" s="50"/>
      <c r="M198" s="50"/>
    </row>
    <row r="199" spans="1:13" s="53" customFormat="1">
      <c r="A199" s="50" t="str">
        <f t="shared" si="8"/>
        <v>MTH</v>
      </c>
      <c r="B199" s="50" t="str">
        <f t="shared" si="9"/>
        <v>293</v>
      </c>
      <c r="C199" s="51" t="s">
        <v>520</v>
      </c>
      <c r="D199" s="52" t="s">
        <v>521</v>
      </c>
      <c r="E199" s="50">
        <v>2</v>
      </c>
      <c r="F199" s="50"/>
      <c r="G199" s="50"/>
      <c r="H199" s="50"/>
      <c r="I199" s="50"/>
      <c r="J199" s="50"/>
      <c r="K199" s="50"/>
      <c r="L199" s="50"/>
      <c r="M199" s="50"/>
    </row>
    <row r="200" spans="1:13" s="53" customFormat="1">
      <c r="A200" s="50" t="str">
        <f t="shared" si="8"/>
        <v>MTH</v>
      </c>
      <c r="B200" s="50" t="str">
        <f t="shared" si="9"/>
        <v>554</v>
      </c>
      <c r="C200" s="51" t="s">
        <v>522</v>
      </c>
      <c r="D200" s="52" t="s">
        <v>523</v>
      </c>
      <c r="E200" s="50">
        <v>2</v>
      </c>
      <c r="F200" s="50"/>
      <c r="G200" s="50"/>
      <c r="H200" s="50"/>
      <c r="I200" s="50"/>
      <c r="J200" s="50"/>
      <c r="K200" s="50"/>
      <c r="L200" s="50"/>
      <c r="M200" s="50"/>
    </row>
    <row r="201" spans="1:13" s="53" customFormat="1">
      <c r="A201" s="50" t="str">
        <f t="shared" si="8"/>
        <v>PHY</v>
      </c>
      <c r="B201" s="50" t="str">
        <f t="shared" si="9"/>
        <v>101</v>
      </c>
      <c r="C201" s="51" t="s">
        <v>524</v>
      </c>
      <c r="D201" s="52" t="s">
        <v>525</v>
      </c>
      <c r="E201" s="50">
        <v>3</v>
      </c>
      <c r="F201" s="50"/>
      <c r="G201" s="50"/>
      <c r="H201" s="50"/>
      <c r="I201" s="50"/>
      <c r="J201" s="50"/>
      <c r="K201" s="50"/>
      <c r="L201" s="50"/>
      <c r="M201" s="50"/>
    </row>
    <row r="202" spans="1:13" s="53" customFormat="1">
      <c r="A202" s="50" t="str">
        <f t="shared" si="8"/>
        <v>PHY</v>
      </c>
      <c r="B202" s="50" t="str">
        <f t="shared" si="9"/>
        <v>102</v>
      </c>
      <c r="C202" s="51" t="s">
        <v>526</v>
      </c>
      <c r="D202" s="52" t="s">
        <v>527</v>
      </c>
      <c r="E202" s="50">
        <v>4</v>
      </c>
      <c r="F202" s="50"/>
      <c r="G202" s="50"/>
      <c r="H202" s="50"/>
      <c r="I202" s="50"/>
      <c r="J202" s="50"/>
      <c r="K202" s="50"/>
      <c r="L202" s="50"/>
      <c r="M202" s="50"/>
    </row>
    <row r="203" spans="1:13" s="53" customFormat="1">
      <c r="A203" s="50" t="str">
        <f t="shared" si="8"/>
        <v>PHY</v>
      </c>
      <c r="B203" s="50" t="str">
        <f t="shared" si="9"/>
        <v>142</v>
      </c>
      <c r="C203" s="51" t="s">
        <v>528</v>
      </c>
      <c r="D203" s="52" t="s">
        <v>529</v>
      </c>
      <c r="E203" s="50">
        <v>4</v>
      </c>
      <c r="F203" s="50"/>
      <c r="G203" s="50"/>
      <c r="H203" s="50"/>
      <c r="I203" s="50"/>
      <c r="J203" s="50"/>
      <c r="K203" s="50"/>
      <c r="L203" s="50"/>
      <c r="M203" s="50"/>
    </row>
    <row r="204" spans="1:13" s="53" customFormat="1">
      <c r="A204" s="50" t="str">
        <f t="shared" si="8"/>
        <v>PHY</v>
      </c>
      <c r="B204" s="50" t="str">
        <f t="shared" si="9"/>
        <v>443</v>
      </c>
      <c r="C204" s="51" t="s">
        <v>530</v>
      </c>
      <c r="D204" s="52" t="s">
        <v>531</v>
      </c>
      <c r="E204" s="50">
        <v>1</v>
      </c>
      <c r="F204" s="50"/>
      <c r="G204" s="50"/>
      <c r="H204" s="50"/>
      <c r="I204" s="50"/>
      <c r="J204" s="50"/>
      <c r="K204" s="50"/>
      <c r="L204" s="50"/>
      <c r="M204" s="50"/>
    </row>
    <row r="205" spans="1:13" s="53" customFormat="1">
      <c r="A205" s="50" t="str">
        <f t="shared" si="8"/>
        <v>STA</v>
      </c>
      <c r="B205" s="50" t="str">
        <f t="shared" si="9"/>
        <v>151</v>
      </c>
      <c r="C205" s="51" t="s">
        <v>532</v>
      </c>
      <c r="D205" s="52" t="s">
        <v>533</v>
      </c>
      <c r="E205" s="50">
        <v>3</v>
      </c>
      <c r="F205" s="50"/>
      <c r="G205" s="50"/>
      <c r="H205" s="50"/>
      <c r="I205" s="50"/>
      <c r="J205" s="50"/>
      <c r="K205" s="50"/>
      <c r="L205" s="50"/>
      <c r="M205" s="50"/>
    </row>
    <row r="206" spans="1:13" s="53" customFormat="1">
      <c r="A206" s="50" t="str">
        <f t="shared" si="8"/>
        <v>STA</v>
      </c>
      <c r="B206" s="50">
        <v>277</v>
      </c>
      <c r="C206" s="51" t="s">
        <v>584</v>
      </c>
      <c r="D206" s="52" t="s">
        <v>585</v>
      </c>
      <c r="E206" s="50">
        <v>3</v>
      </c>
      <c r="F206" s="50"/>
      <c r="G206" s="50"/>
      <c r="H206" s="50"/>
      <c r="I206" s="50"/>
      <c r="J206" s="50"/>
      <c r="K206" s="50"/>
      <c r="L206" s="50"/>
      <c r="M206" s="50"/>
    </row>
    <row r="207" spans="1:13" s="53" customFormat="1">
      <c r="A207" s="50" t="str">
        <f t="shared" si="8"/>
        <v>STA</v>
      </c>
      <c r="B207" s="50" t="str">
        <f t="shared" si="9"/>
        <v>212</v>
      </c>
      <c r="C207" s="51" t="s">
        <v>534</v>
      </c>
      <c r="D207" s="52" t="s">
        <v>535</v>
      </c>
      <c r="E207" s="50">
        <v>3</v>
      </c>
      <c r="F207" s="50"/>
      <c r="G207" s="50"/>
      <c r="H207" s="50"/>
      <c r="I207" s="50"/>
      <c r="J207" s="50"/>
      <c r="K207" s="50"/>
      <c r="L207" s="50"/>
      <c r="M207" s="50"/>
    </row>
    <row r="208" spans="1:13" customFormat="1" ht="15">
      <c r="A208" s="50" t="str">
        <f t="shared" ref="A208:A271" si="10">LEFT(C208,3)</f>
        <v>ANA</v>
      </c>
      <c r="B208" s="50" t="str">
        <f t="shared" ref="B208:B271" si="11">RIGHT(C208,3)</f>
        <v>201</v>
      </c>
      <c r="C208" s="151" t="s">
        <v>593</v>
      </c>
      <c r="D208" s="152" t="s">
        <v>594</v>
      </c>
      <c r="E208" s="150">
        <v>2</v>
      </c>
    </row>
    <row r="209" spans="1:5" customFormat="1" ht="15">
      <c r="A209" s="50" t="str">
        <f t="shared" si="10"/>
        <v>ANA</v>
      </c>
      <c r="B209" s="50" t="str">
        <f t="shared" si="11"/>
        <v>202</v>
      </c>
      <c r="C209" s="151" t="s">
        <v>595</v>
      </c>
      <c r="D209" s="152" t="s">
        <v>596</v>
      </c>
      <c r="E209" s="150">
        <v>2</v>
      </c>
    </row>
    <row r="210" spans="1:5" customFormat="1" ht="15">
      <c r="A210" s="50" t="str">
        <f t="shared" si="10"/>
        <v>ANA</v>
      </c>
      <c r="B210" s="50" t="str">
        <f t="shared" si="11"/>
        <v>203</v>
      </c>
      <c r="C210" s="151" t="s">
        <v>597</v>
      </c>
      <c r="D210" s="152" t="s">
        <v>598</v>
      </c>
      <c r="E210" s="150">
        <v>2</v>
      </c>
    </row>
    <row r="211" spans="1:5" customFormat="1" ht="15">
      <c r="A211" s="50" t="str">
        <f t="shared" si="10"/>
        <v>BIO</v>
      </c>
      <c r="B211" s="50" t="str">
        <f t="shared" si="11"/>
        <v>213</v>
      </c>
      <c r="C211" s="151" t="s">
        <v>599</v>
      </c>
      <c r="D211" s="152" t="s">
        <v>600</v>
      </c>
      <c r="E211" s="150">
        <v>3</v>
      </c>
    </row>
    <row r="212" spans="1:5" customFormat="1" ht="15">
      <c r="A212" s="50" t="str">
        <f t="shared" si="10"/>
        <v>BIO</v>
      </c>
      <c r="B212" s="50" t="str">
        <f t="shared" si="11"/>
        <v>220</v>
      </c>
      <c r="C212" s="151" t="s">
        <v>601</v>
      </c>
      <c r="D212" s="152" t="s">
        <v>602</v>
      </c>
      <c r="E212" s="150">
        <v>1</v>
      </c>
    </row>
    <row r="213" spans="1:5" customFormat="1" ht="15">
      <c r="A213" s="50" t="str">
        <f t="shared" si="10"/>
        <v>BIO</v>
      </c>
      <c r="B213" s="50" t="str">
        <f t="shared" si="11"/>
        <v>221</v>
      </c>
      <c r="C213" s="151" t="s">
        <v>603</v>
      </c>
      <c r="D213" s="152" t="s">
        <v>604</v>
      </c>
      <c r="E213" s="150">
        <v>2</v>
      </c>
    </row>
    <row r="214" spans="1:5" customFormat="1" ht="15">
      <c r="A214" s="50" t="str">
        <f t="shared" si="10"/>
        <v>BPH</v>
      </c>
      <c r="B214" s="50" t="str">
        <f t="shared" si="11"/>
        <v>250</v>
      </c>
      <c r="C214" s="151" t="s">
        <v>605</v>
      </c>
      <c r="D214" s="152" t="s">
        <v>606</v>
      </c>
      <c r="E214" s="150">
        <v>4</v>
      </c>
    </row>
    <row r="215" spans="1:5" customFormat="1" ht="15">
      <c r="A215" s="50" t="str">
        <f t="shared" si="10"/>
        <v xml:space="preserve">CR </v>
      </c>
      <c r="B215" s="50" t="str">
        <f t="shared" si="11"/>
        <v>250</v>
      </c>
      <c r="C215" s="151" t="s">
        <v>607</v>
      </c>
      <c r="D215" s="152" t="s">
        <v>608</v>
      </c>
      <c r="E215" s="150">
        <v>3</v>
      </c>
    </row>
    <row r="216" spans="1:5" customFormat="1" ht="15">
      <c r="A216" s="50" t="str">
        <f t="shared" si="10"/>
        <v xml:space="preserve">CR </v>
      </c>
      <c r="B216" s="50" t="str">
        <f t="shared" si="11"/>
        <v>424</v>
      </c>
      <c r="C216" s="151" t="s">
        <v>609</v>
      </c>
      <c r="D216" s="152" t="s">
        <v>610</v>
      </c>
      <c r="E216" s="150">
        <v>3</v>
      </c>
    </row>
    <row r="217" spans="1:5" customFormat="1" ht="15">
      <c r="A217" s="50" t="str">
        <f t="shared" si="10"/>
        <v xml:space="preserve">CS </v>
      </c>
      <c r="B217" s="50" t="str">
        <f t="shared" si="11"/>
        <v>100</v>
      </c>
      <c r="C217" s="151" t="s">
        <v>611</v>
      </c>
      <c r="D217" s="152" t="s">
        <v>612</v>
      </c>
      <c r="E217" s="150">
        <v>1</v>
      </c>
    </row>
    <row r="218" spans="1:5" customFormat="1" ht="15">
      <c r="A218" s="50" t="str">
        <f t="shared" si="10"/>
        <v xml:space="preserve">CS </v>
      </c>
      <c r="B218" s="50" t="str">
        <f t="shared" si="11"/>
        <v>101</v>
      </c>
      <c r="C218" s="151" t="s">
        <v>613</v>
      </c>
      <c r="D218" s="152" t="s">
        <v>614</v>
      </c>
      <c r="E218" s="150">
        <v>3</v>
      </c>
    </row>
    <row r="219" spans="1:5" customFormat="1" ht="15">
      <c r="A219" s="50" t="str">
        <f t="shared" si="10"/>
        <v xml:space="preserve">CS </v>
      </c>
      <c r="B219" s="50" t="str">
        <f t="shared" si="11"/>
        <v>201</v>
      </c>
      <c r="C219" s="151" t="s">
        <v>615</v>
      </c>
      <c r="D219" s="152" t="s">
        <v>616</v>
      </c>
      <c r="E219" s="150">
        <v>3</v>
      </c>
    </row>
    <row r="220" spans="1:5" customFormat="1" ht="15">
      <c r="A220" s="50" t="str">
        <f t="shared" si="10"/>
        <v xml:space="preserve">CS </v>
      </c>
      <c r="B220" s="50" t="str">
        <f t="shared" si="11"/>
        <v>211</v>
      </c>
      <c r="C220" s="151" t="s">
        <v>617</v>
      </c>
      <c r="D220" s="152" t="s">
        <v>618</v>
      </c>
      <c r="E220" s="150">
        <v>4</v>
      </c>
    </row>
    <row r="221" spans="1:5" customFormat="1" ht="15">
      <c r="A221" s="50" t="str">
        <f t="shared" si="10"/>
        <v xml:space="preserve">CS </v>
      </c>
      <c r="B221" s="50" t="str">
        <f t="shared" si="11"/>
        <v>223</v>
      </c>
      <c r="C221" s="151" t="s">
        <v>619</v>
      </c>
      <c r="D221" s="152" t="s">
        <v>620</v>
      </c>
      <c r="E221" s="150">
        <v>2</v>
      </c>
    </row>
    <row r="222" spans="1:5" customFormat="1" ht="15">
      <c r="A222" s="50" t="str">
        <f t="shared" si="10"/>
        <v xml:space="preserve">CS </v>
      </c>
      <c r="B222" s="50" t="str">
        <f t="shared" si="11"/>
        <v>226</v>
      </c>
      <c r="C222" s="151" t="s">
        <v>621</v>
      </c>
      <c r="D222" s="152" t="s">
        <v>622</v>
      </c>
      <c r="E222" s="150">
        <v>2</v>
      </c>
    </row>
    <row r="223" spans="1:5" customFormat="1" ht="15">
      <c r="A223" s="50" t="str">
        <f t="shared" si="10"/>
        <v xml:space="preserve">CS </v>
      </c>
      <c r="B223" s="50" t="str">
        <f t="shared" si="11"/>
        <v>246</v>
      </c>
      <c r="C223" s="151" t="s">
        <v>623</v>
      </c>
      <c r="D223" s="152" t="s">
        <v>624</v>
      </c>
      <c r="E223" s="150">
        <v>1</v>
      </c>
    </row>
    <row r="224" spans="1:5" customFormat="1" ht="15">
      <c r="A224" s="50" t="str">
        <f t="shared" si="10"/>
        <v xml:space="preserve">CS </v>
      </c>
      <c r="B224" s="50" t="str">
        <f t="shared" si="11"/>
        <v>252</v>
      </c>
      <c r="C224" s="151" t="s">
        <v>625</v>
      </c>
      <c r="D224" s="152" t="s">
        <v>626</v>
      </c>
      <c r="E224" s="150">
        <v>3</v>
      </c>
    </row>
    <row r="225" spans="1:5" customFormat="1" ht="15">
      <c r="A225" s="50" t="str">
        <f t="shared" si="10"/>
        <v xml:space="preserve">CS </v>
      </c>
      <c r="B225" s="50" t="str">
        <f t="shared" si="11"/>
        <v>297</v>
      </c>
      <c r="C225" s="151" t="s">
        <v>627</v>
      </c>
      <c r="D225" s="152" t="s">
        <v>628</v>
      </c>
      <c r="E225" s="150">
        <v>1</v>
      </c>
    </row>
    <row r="226" spans="1:5" customFormat="1" ht="15">
      <c r="A226" s="50" t="str">
        <f t="shared" si="10"/>
        <v xml:space="preserve">CS </v>
      </c>
      <c r="B226" s="50" t="str">
        <f t="shared" si="11"/>
        <v>303</v>
      </c>
      <c r="C226" s="151" t="s">
        <v>629</v>
      </c>
      <c r="D226" s="152" t="s">
        <v>630</v>
      </c>
      <c r="E226" s="150">
        <v>3</v>
      </c>
    </row>
    <row r="227" spans="1:5" customFormat="1" ht="15">
      <c r="A227" s="50" t="str">
        <f t="shared" si="10"/>
        <v xml:space="preserve">CS </v>
      </c>
      <c r="B227" s="50" t="str">
        <f t="shared" si="11"/>
        <v>311</v>
      </c>
      <c r="C227" s="151" t="s">
        <v>631</v>
      </c>
      <c r="D227" s="152" t="s">
        <v>632</v>
      </c>
      <c r="E227" s="150">
        <v>4</v>
      </c>
    </row>
    <row r="228" spans="1:5" customFormat="1" ht="15">
      <c r="A228" s="50" t="str">
        <f t="shared" si="10"/>
        <v xml:space="preserve">CS </v>
      </c>
      <c r="B228" s="50" t="str">
        <f t="shared" si="11"/>
        <v>313</v>
      </c>
      <c r="C228" s="151" t="s">
        <v>633</v>
      </c>
      <c r="D228" s="152" t="s">
        <v>634</v>
      </c>
      <c r="E228" s="150">
        <v>3</v>
      </c>
    </row>
    <row r="229" spans="1:5" customFormat="1" ht="15">
      <c r="A229" s="50" t="str">
        <f t="shared" si="10"/>
        <v xml:space="preserve">CS </v>
      </c>
      <c r="B229" s="50" t="str">
        <f t="shared" si="11"/>
        <v>314</v>
      </c>
      <c r="C229" s="151" t="s">
        <v>635</v>
      </c>
      <c r="D229" s="152" t="s">
        <v>636</v>
      </c>
      <c r="E229" s="150">
        <v>3</v>
      </c>
    </row>
    <row r="230" spans="1:5" customFormat="1" ht="15">
      <c r="A230" s="50" t="str">
        <f t="shared" si="10"/>
        <v xml:space="preserve">CS </v>
      </c>
      <c r="B230" s="50" t="str">
        <f t="shared" si="11"/>
        <v>316</v>
      </c>
      <c r="C230" s="151" t="s">
        <v>637</v>
      </c>
      <c r="D230" s="152" t="s">
        <v>638</v>
      </c>
      <c r="E230" s="150">
        <v>3</v>
      </c>
    </row>
    <row r="231" spans="1:5" customFormat="1" ht="15">
      <c r="A231" s="50" t="str">
        <f t="shared" si="10"/>
        <v xml:space="preserve">CS </v>
      </c>
      <c r="B231" s="50" t="str">
        <f t="shared" si="11"/>
        <v>343</v>
      </c>
      <c r="C231" s="151" t="s">
        <v>639</v>
      </c>
      <c r="D231" s="152" t="s">
        <v>640</v>
      </c>
      <c r="E231" s="150">
        <v>2</v>
      </c>
    </row>
    <row r="232" spans="1:5" customFormat="1" ht="15">
      <c r="A232" s="50" t="str">
        <f t="shared" si="10"/>
        <v xml:space="preserve">CS </v>
      </c>
      <c r="B232" s="50" t="str">
        <f t="shared" si="11"/>
        <v>345</v>
      </c>
      <c r="C232" s="151" t="s">
        <v>641</v>
      </c>
      <c r="D232" s="152" t="s">
        <v>642</v>
      </c>
      <c r="E232" s="150">
        <v>1</v>
      </c>
    </row>
    <row r="233" spans="1:5" customFormat="1" ht="15">
      <c r="A233" s="50" t="str">
        <f t="shared" si="10"/>
        <v xml:space="preserve">CS </v>
      </c>
      <c r="B233" s="50" t="str">
        <f t="shared" si="11"/>
        <v>346</v>
      </c>
      <c r="C233" s="151" t="s">
        <v>643</v>
      </c>
      <c r="D233" s="152" t="s">
        <v>644</v>
      </c>
      <c r="E233" s="150">
        <v>1</v>
      </c>
    </row>
    <row r="234" spans="1:5" customFormat="1" ht="15">
      <c r="A234" s="50" t="str">
        <f t="shared" si="10"/>
        <v xml:space="preserve">CS </v>
      </c>
      <c r="B234" s="50" t="str">
        <f t="shared" si="11"/>
        <v>347</v>
      </c>
      <c r="C234" s="151" t="s">
        <v>645</v>
      </c>
      <c r="D234" s="152" t="s">
        <v>628</v>
      </c>
      <c r="E234" s="150">
        <v>1</v>
      </c>
    </row>
    <row r="235" spans="1:5" customFormat="1" ht="15">
      <c r="A235" s="50" t="str">
        <f t="shared" si="10"/>
        <v xml:space="preserve">CS </v>
      </c>
      <c r="B235" s="50" t="str">
        <f t="shared" si="11"/>
        <v>348</v>
      </c>
      <c r="C235" s="151" t="s">
        <v>646</v>
      </c>
      <c r="D235" s="152" t="s">
        <v>647</v>
      </c>
      <c r="E235" s="150">
        <v>3</v>
      </c>
    </row>
    <row r="236" spans="1:5" customFormat="1" ht="15">
      <c r="A236" s="50" t="str">
        <f t="shared" si="10"/>
        <v xml:space="preserve">CS </v>
      </c>
      <c r="B236" s="50" t="str">
        <f t="shared" si="11"/>
        <v>349</v>
      </c>
      <c r="C236" s="151" t="s">
        <v>648</v>
      </c>
      <c r="D236" s="152" t="s">
        <v>649</v>
      </c>
      <c r="E236" s="150">
        <v>1</v>
      </c>
    </row>
    <row r="237" spans="1:5" customFormat="1" ht="15">
      <c r="A237" s="50" t="str">
        <f t="shared" si="10"/>
        <v xml:space="preserve">CS </v>
      </c>
      <c r="B237" s="50" t="str">
        <f t="shared" si="11"/>
        <v>353</v>
      </c>
      <c r="C237" s="151" t="s">
        <v>650</v>
      </c>
      <c r="D237" s="152" t="s">
        <v>651</v>
      </c>
      <c r="E237" s="150">
        <v>2</v>
      </c>
    </row>
    <row r="238" spans="1:5" customFormat="1" ht="15">
      <c r="A238" s="50" t="str">
        <f t="shared" si="10"/>
        <v xml:space="preserve">CS </v>
      </c>
      <c r="B238" s="50" t="str">
        <f t="shared" si="11"/>
        <v>366</v>
      </c>
      <c r="C238" s="151" t="s">
        <v>652</v>
      </c>
      <c r="D238" s="152" t="s">
        <v>653</v>
      </c>
      <c r="E238" s="150">
        <v>2</v>
      </c>
    </row>
    <row r="239" spans="1:5" customFormat="1" ht="15">
      <c r="A239" s="50" t="str">
        <f t="shared" si="10"/>
        <v xml:space="preserve">CS </v>
      </c>
      <c r="B239" s="50" t="str">
        <f t="shared" si="11"/>
        <v>372</v>
      </c>
      <c r="C239" s="151" t="s">
        <v>654</v>
      </c>
      <c r="D239" s="152" t="s">
        <v>655</v>
      </c>
      <c r="E239" s="150">
        <v>3</v>
      </c>
    </row>
    <row r="240" spans="1:5" customFormat="1" ht="15">
      <c r="A240" s="50" t="str">
        <f t="shared" si="10"/>
        <v xml:space="preserve">CS </v>
      </c>
      <c r="B240" s="50" t="str">
        <f t="shared" si="11"/>
        <v>376</v>
      </c>
      <c r="C240" s="151" t="s">
        <v>656</v>
      </c>
      <c r="D240" s="152" t="s">
        <v>657</v>
      </c>
      <c r="E240" s="150">
        <v>3</v>
      </c>
    </row>
    <row r="241" spans="1:5" customFormat="1" ht="15">
      <c r="A241" s="50" t="str">
        <f t="shared" si="10"/>
        <v xml:space="preserve">CS </v>
      </c>
      <c r="B241" s="50" t="str">
        <f t="shared" si="11"/>
        <v>397</v>
      </c>
      <c r="C241" s="151" t="s">
        <v>658</v>
      </c>
      <c r="D241" s="152" t="s">
        <v>628</v>
      </c>
      <c r="E241" s="150">
        <v>1</v>
      </c>
    </row>
    <row r="242" spans="1:5" customFormat="1" ht="15">
      <c r="A242" s="50" t="str">
        <f t="shared" si="10"/>
        <v xml:space="preserve">CS </v>
      </c>
      <c r="B242" s="50" t="str">
        <f t="shared" si="11"/>
        <v>403</v>
      </c>
      <c r="C242" s="151" t="s">
        <v>659</v>
      </c>
      <c r="D242" s="152" t="s">
        <v>660</v>
      </c>
      <c r="E242" s="150">
        <v>3</v>
      </c>
    </row>
    <row r="243" spans="1:5" customFormat="1" ht="15">
      <c r="A243" s="50" t="str">
        <f t="shared" si="10"/>
        <v xml:space="preserve">CS </v>
      </c>
      <c r="B243" s="50" t="str">
        <f t="shared" si="11"/>
        <v>414</v>
      </c>
      <c r="C243" s="151" t="s">
        <v>661</v>
      </c>
      <c r="D243" s="152" t="s">
        <v>662</v>
      </c>
      <c r="E243" s="150">
        <v>3</v>
      </c>
    </row>
    <row r="244" spans="1:5" customFormat="1" ht="15">
      <c r="A244" s="50" t="str">
        <f t="shared" si="10"/>
        <v xml:space="preserve">CS </v>
      </c>
      <c r="B244" s="50" t="str">
        <f t="shared" si="11"/>
        <v>415</v>
      </c>
      <c r="C244" s="151" t="s">
        <v>663</v>
      </c>
      <c r="D244" s="152" t="s">
        <v>664</v>
      </c>
      <c r="E244" s="150">
        <v>3</v>
      </c>
    </row>
    <row r="245" spans="1:5" customFormat="1" ht="15">
      <c r="A245" s="50" t="str">
        <f t="shared" si="10"/>
        <v xml:space="preserve">CS </v>
      </c>
      <c r="B245" s="50" t="str">
        <f t="shared" si="11"/>
        <v>416</v>
      </c>
      <c r="C245" s="151" t="s">
        <v>665</v>
      </c>
      <c r="D245" s="152" t="s">
        <v>666</v>
      </c>
      <c r="E245" s="150">
        <v>3</v>
      </c>
    </row>
    <row r="246" spans="1:5" customFormat="1" ht="15">
      <c r="A246" s="50" t="str">
        <f t="shared" si="10"/>
        <v xml:space="preserve">CS </v>
      </c>
      <c r="B246" s="50" t="str">
        <f t="shared" si="11"/>
        <v>417</v>
      </c>
      <c r="C246" s="151" t="s">
        <v>667</v>
      </c>
      <c r="D246" s="152" t="s">
        <v>668</v>
      </c>
      <c r="E246" s="150">
        <v>3</v>
      </c>
    </row>
    <row r="247" spans="1:5" customFormat="1" ht="15">
      <c r="A247" s="50" t="str">
        <f t="shared" si="10"/>
        <v xml:space="preserve">CS </v>
      </c>
      <c r="B247" s="50" t="str">
        <f t="shared" si="11"/>
        <v>418</v>
      </c>
      <c r="C247" s="151" t="s">
        <v>669</v>
      </c>
      <c r="D247" s="152" t="s">
        <v>670</v>
      </c>
      <c r="E247" s="150">
        <v>3</v>
      </c>
    </row>
    <row r="248" spans="1:5" customFormat="1" ht="15">
      <c r="A248" s="50" t="str">
        <f t="shared" si="10"/>
        <v xml:space="preserve">CS </v>
      </c>
      <c r="B248" s="50" t="str">
        <f t="shared" si="11"/>
        <v>419</v>
      </c>
      <c r="C248" s="151" t="s">
        <v>671</v>
      </c>
      <c r="D248" s="152" t="s">
        <v>672</v>
      </c>
      <c r="E248" s="150">
        <v>3</v>
      </c>
    </row>
    <row r="249" spans="1:5" customFormat="1" ht="15">
      <c r="A249" s="50" t="str">
        <f t="shared" si="10"/>
        <v xml:space="preserve">CS </v>
      </c>
      <c r="B249" s="50" t="str">
        <f t="shared" si="11"/>
        <v>420</v>
      </c>
      <c r="C249" s="151" t="s">
        <v>673</v>
      </c>
      <c r="D249" s="152" t="s">
        <v>674</v>
      </c>
      <c r="E249" s="150">
        <v>3</v>
      </c>
    </row>
    <row r="250" spans="1:5" customFormat="1" ht="15">
      <c r="A250" s="50" t="str">
        <f t="shared" si="10"/>
        <v xml:space="preserve">CS </v>
      </c>
      <c r="B250" s="50" t="str">
        <f t="shared" si="11"/>
        <v>421</v>
      </c>
      <c r="C250" s="151" t="s">
        <v>675</v>
      </c>
      <c r="D250" s="152" t="s">
        <v>676</v>
      </c>
      <c r="E250" s="150">
        <v>3</v>
      </c>
    </row>
    <row r="251" spans="1:5" customFormat="1" ht="15">
      <c r="A251" s="50" t="str">
        <f t="shared" si="10"/>
        <v xml:space="preserve">CS </v>
      </c>
      <c r="B251" s="50" t="str">
        <f t="shared" si="11"/>
        <v>423</v>
      </c>
      <c r="C251" s="151" t="s">
        <v>677</v>
      </c>
      <c r="D251" s="152" t="s">
        <v>678</v>
      </c>
      <c r="E251" s="150">
        <v>3</v>
      </c>
    </row>
    <row r="252" spans="1:5" customFormat="1" ht="15">
      <c r="A252" s="50" t="str">
        <f t="shared" si="10"/>
        <v xml:space="preserve">CS </v>
      </c>
      <c r="B252" s="50" t="str">
        <f t="shared" si="11"/>
        <v>426</v>
      </c>
      <c r="C252" s="151" t="s">
        <v>679</v>
      </c>
      <c r="D252" s="152" t="s">
        <v>680</v>
      </c>
      <c r="E252" s="150">
        <v>2</v>
      </c>
    </row>
    <row r="253" spans="1:5" customFormat="1" ht="15">
      <c r="A253" s="50" t="str">
        <f t="shared" si="10"/>
        <v xml:space="preserve">CS </v>
      </c>
      <c r="B253" s="50" t="str">
        <f t="shared" si="11"/>
        <v>427</v>
      </c>
      <c r="C253" s="151" t="s">
        <v>681</v>
      </c>
      <c r="D253" s="152" t="s">
        <v>682</v>
      </c>
      <c r="E253" s="150">
        <v>2</v>
      </c>
    </row>
    <row r="254" spans="1:5" customFormat="1" ht="15">
      <c r="A254" s="50" t="str">
        <f t="shared" si="10"/>
        <v xml:space="preserve">CS </v>
      </c>
      <c r="B254" s="50" t="str">
        <f t="shared" si="11"/>
        <v>428</v>
      </c>
      <c r="C254" s="151" t="s">
        <v>683</v>
      </c>
      <c r="D254" s="152" t="s">
        <v>684</v>
      </c>
      <c r="E254" s="150">
        <v>2</v>
      </c>
    </row>
    <row r="255" spans="1:5" customFormat="1" ht="15">
      <c r="A255" s="50" t="str">
        <f t="shared" si="10"/>
        <v xml:space="preserve">CS </v>
      </c>
      <c r="B255" s="50" t="str">
        <f t="shared" si="11"/>
        <v>429</v>
      </c>
      <c r="C255" s="151" t="s">
        <v>685</v>
      </c>
      <c r="D255" s="152" t="s">
        <v>686</v>
      </c>
      <c r="E255" s="150">
        <v>2</v>
      </c>
    </row>
    <row r="256" spans="1:5" customFormat="1" ht="15">
      <c r="A256" s="50" t="str">
        <f t="shared" si="10"/>
        <v xml:space="preserve">CS </v>
      </c>
      <c r="B256" s="50" t="str">
        <f t="shared" si="11"/>
        <v>430</v>
      </c>
      <c r="C256" s="151" t="s">
        <v>687</v>
      </c>
      <c r="D256" s="152" t="s">
        <v>688</v>
      </c>
      <c r="E256" s="150">
        <v>3</v>
      </c>
    </row>
    <row r="257" spans="1:5" customFormat="1" ht="15">
      <c r="A257" s="50" t="str">
        <f t="shared" si="10"/>
        <v xml:space="preserve">CS </v>
      </c>
      <c r="B257" s="50" t="str">
        <f t="shared" si="11"/>
        <v>434</v>
      </c>
      <c r="C257" s="151" t="s">
        <v>689</v>
      </c>
      <c r="D257" s="152" t="s">
        <v>690</v>
      </c>
      <c r="E257" s="150">
        <v>2</v>
      </c>
    </row>
    <row r="258" spans="1:5" customFormat="1" ht="15">
      <c r="A258" s="50" t="str">
        <f t="shared" si="10"/>
        <v xml:space="preserve">CS </v>
      </c>
      <c r="B258" s="50" t="str">
        <f t="shared" si="11"/>
        <v>445</v>
      </c>
      <c r="C258" s="151" t="s">
        <v>691</v>
      </c>
      <c r="D258" s="152" t="s">
        <v>692</v>
      </c>
      <c r="E258" s="150">
        <v>1</v>
      </c>
    </row>
    <row r="259" spans="1:5" customFormat="1" ht="15">
      <c r="A259" s="50" t="str">
        <f t="shared" si="10"/>
        <v xml:space="preserve">CS </v>
      </c>
      <c r="B259" s="50" t="str">
        <f t="shared" si="11"/>
        <v>446</v>
      </c>
      <c r="C259" s="151" t="s">
        <v>693</v>
      </c>
      <c r="D259" s="152" t="s">
        <v>694</v>
      </c>
      <c r="E259" s="150">
        <v>1</v>
      </c>
    </row>
    <row r="260" spans="1:5" customFormat="1" ht="15">
      <c r="A260" s="50" t="str">
        <f t="shared" si="10"/>
        <v xml:space="preserve">CS </v>
      </c>
      <c r="B260" s="50" t="str">
        <f t="shared" si="11"/>
        <v>447</v>
      </c>
      <c r="C260" s="151" t="s">
        <v>695</v>
      </c>
      <c r="D260" s="152" t="s">
        <v>628</v>
      </c>
      <c r="E260" s="150">
        <v>1</v>
      </c>
    </row>
    <row r="261" spans="1:5" customFormat="1" ht="15">
      <c r="A261" s="50" t="str">
        <f t="shared" si="10"/>
        <v xml:space="preserve">CS </v>
      </c>
      <c r="B261" s="50" t="str">
        <f t="shared" si="11"/>
        <v>448</v>
      </c>
      <c r="C261" s="151" t="s">
        <v>696</v>
      </c>
      <c r="D261" s="152" t="s">
        <v>647</v>
      </c>
      <c r="E261" s="150">
        <v>3</v>
      </c>
    </row>
    <row r="262" spans="1:5" customFormat="1" ht="15">
      <c r="A262" s="50" t="str">
        <f t="shared" si="10"/>
        <v xml:space="preserve">CS </v>
      </c>
      <c r="B262" s="50" t="str">
        <f t="shared" si="11"/>
        <v>449</v>
      </c>
      <c r="C262" s="151" t="s">
        <v>697</v>
      </c>
      <c r="D262" s="152" t="s">
        <v>698</v>
      </c>
      <c r="E262" s="150">
        <v>3</v>
      </c>
    </row>
    <row r="263" spans="1:5" customFormat="1" ht="15">
      <c r="A263" s="50" t="str">
        <f t="shared" si="10"/>
        <v xml:space="preserve">CS </v>
      </c>
      <c r="B263" s="50" t="str">
        <f t="shared" si="11"/>
        <v>462</v>
      </c>
      <c r="C263" s="151" t="s">
        <v>699</v>
      </c>
      <c r="D263" s="152" t="s">
        <v>700</v>
      </c>
      <c r="E263" s="150">
        <v>3</v>
      </c>
    </row>
    <row r="264" spans="1:5" customFormat="1" ht="15">
      <c r="A264" s="50" t="str">
        <f t="shared" si="10"/>
        <v xml:space="preserve">CS </v>
      </c>
      <c r="B264" s="50" t="str">
        <f t="shared" si="11"/>
        <v>463</v>
      </c>
      <c r="C264" s="151" t="s">
        <v>701</v>
      </c>
      <c r="D264" s="152" t="s">
        <v>702</v>
      </c>
      <c r="E264" s="150">
        <v>3</v>
      </c>
    </row>
    <row r="265" spans="1:5" customFormat="1" ht="15">
      <c r="A265" s="50" t="str">
        <f t="shared" si="10"/>
        <v xml:space="preserve">CS </v>
      </c>
      <c r="B265" s="50" t="str">
        <f t="shared" si="11"/>
        <v>466</v>
      </c>
      <c r="C265" s="151" t="s">
        <v>703</v>
      </c>
      <c r="D265" s="152" t="s">
        <v>704</v>
      </c>
      <c r="E265" s="150">
        <v>2</v>
      </c>
    </row>
    <row r="266" spans="1:5" customFormat="1" ht="15">
      <c r="A266" s="50" t="str">
        <f t="shared" si="10"/>
        <v>CSN</v>
      </c>
      <c r="B266" s="50" t="str">
        <f t="shared" si="11"/>
        <v>161</v>
      </c>
      <c r="C266" s="151" t="s">
        <v>705</v>
      </c>
      <c r="D266" s="152" t="s">
        <v>706</v>
      </c>
      <c r="E266" s="150">
        <v>2</v>
      </c>
    </row>
    <row r="267" spans="1:5" customFormat="1" ht="15">
      <c r="A267" s="50" t="str">
        <f t="shared" si="10"/>
        <v>CHE</v>
      </c>
      <c r="B267" s="50" t="str">
        <f t="shared" si="11"/>
        <v>473</v>
      </c>
      <c r="C267" s="151" t="s">
        <v>500</v>
      </c>
      <c r="D267" s="152" t="s">
        <v>707</v>
      </c>
      <c r="E267" s="150">
        <v>1</v>
      </c>
    </row>
    <row r="268" spans="1:5" customFormat="1" ht="15">
      <c r="A268" s="50" t="str">
        <f t="shared" si="10"/>
        <v>DTE</v>
      </c>
      <c r="B268" s="50" t="str">
        <f t="shared" si="11"/>
        <v>102</v>
      </c>
      <c r="C268" s="151" t="s">
        <v>708</v>
      </c>
      <c r="D268" s="152" t="s">
        <v>709</v>
      </c>
      <c r="E268" s="150">
        <v>1</v>
      </c>
    </row>
    <row r="269" spans="1:5" customFormat="1" ht="15">
      <c r="A269" s="50" t="str">
        <f t="shared" si="10"/>
        <v>DTE</v>
      </c>
      <c r="B269" s="50" t="str">
        <f t="shared" si="11"/>
        <v>152</v>
      </c>
      <c r="C269" s="151" t="s">
        <v>710</v>
      </c>
      <c r="D269" s="152" t="s">
        <v>711</v>
      </c>
      <c r="E269" s="150">
        <v>1</v>
      </c>
    </row>
    <row r="270" spans="1:5" customFormat="1" ht="15">
      <c r="A270" s="50" t="str">
        <f t="shared" si="10"/>
        <v>DTE</v>
      </c>
      <c r="B270" s="50" t="str">
        <f t="shared" si="11"/>
        <v>202</v>
      </c>
      <c r="C270" s="151" t="s">
        <v>712</v>
      </c>
      <c r="D270" s="152" t="s">
        <v>713</v>
      </c>
      <c r="E270" s="150">
        <v>1</v>
      </c>
    </row>
    <row r="271" spans="1:5" customFormat="1" ht="15">
      <c r="A271" s="50" t="str">
        <f t="shared" si="10"/>
        <v>DTE</v>
      </c>
      <c r="B271" s="50" t="str">
        <f t="shared" si="11"/>
        <v>102</v>
      </c>
      <c r="C271" s="151" t="s">
        <v>714</v>
      </c>
      <c r="D271" s="152" t="s">
        <v>709</v>
      </c>
      <c r="E271" s="150">
        <v>1</v>
      </c>
    </row>
    <row r="272" spans="1:5" customFormat="1" ht="15">
      <c r="A272" s="50" t="str">
        <f t="shared" ref="A272:A335" si="12">LEFT(C272,3)</f>
        <v>DTE</v>
      </c>
      <c r="B272" s="50" t="str">
        <f t="shared" ref="B272:B335" si="13">RIGHT(C272,3)</f>
        <v>152</v>
      </c>
      <c r="C272" s="151" t="s">
        <v>715</v>
      </c>
      <c r="D272" s="152" t="s">
        <v>711</v>
      </c>
      <c r="E272" s="150">
        <v>1</v>
      </c>
    </row>
    <row r="273" spans="1:5" customFormat="1" ht="15">
      <c r="A273" s="50" t="str">
        <f t="shared" si="12"/>
        <v>DTE</v>
      </c>
      <c r="B273" s="50" t="str">
        <f t="shared" si="13"/>
        <v>202</v>
      </c>
      <c r="C273" s="151" t="s">
        <v>716</v>
      </c>
      <c r="D273" s="152" t="s">
        <v>713</v>
      </c>
      <c r="E273" s="150">
        <v>1</v>
      </c>
    </row>
    <row r="274" spans="1:5" customFormat="1" ht="15">
      <c r="A274" s="50" t="str">
        <f t="shared" si="12"/>
        <v>DTE</v>
      </c>
      <c r="B274" s="50" t="str">
        <f t="shared" si="13"/>
        <v>102</v>
      </c>
      <c r="C274" s="151" t="s">
        <v>717</v>
      </c>
      <c r="D274" s="152" t="s">
        <v>709</v>
      </c>
      <c r="E274" s="150">
        <v>1</v>
      </c>
    </row>
    <row r="275" spans="1:5" customFormat="1" ht="15">
      <c r="A275" s="50" t="str">
        <f t="shared" si="12"/>
        <v>DTE</v>
      </c>
      <c r="B275" s="50" t="str">
        <f t="shared" si="13"/>
        <v>152</v>
      </c>
      <c r="C275" s="151" t="s">
        <v>718</v>
      </c>
      <c r="D275" s="152" t="s">
        <v>711</v>
      </c>
      <c r="E275" s="150">
        <v>1</v>
      </c>
    </row>
    <row r="276" spans="1:5" customFormat="1" ht="15">
      <c r="A276" s="50" t="str">
        <f t="shared" si="12"/>
        <v>DTE</v>
      </c>
      <c r="B276" s="50" t="str">
        <f t="shared" si="13"/>
        <v>102</v>
      </c>
      <c r="C276" s="151" t="s">
        <v>719</v>
      </c>
      <c r="D276" s="152" t="s">
        <v>709</v>
      </c>
      <c r="E276" s="150">
        <v>1</v>
      </c>
    </row>
    <row r="277" spans="1:5" customFormat="1" ht="15">
      <c r="A277" s="50" t="str">
        <f t="shared" si="12"/>
        <v>DTE</v>
      </c>
      <c r="B277" s="50" t="str">
        <f t="shared" si="13"/>
        <v>152</v>
      </c>
      <c r="C277" s="151" t="s">
        <v>720</v>
      </c>
      <c r="D277" s="152" t="s">
        <v>711</v>
      </c>
      <c r="E277" s="150">
        <v>1</v>
      </c>
    </row>
    <row r="278" spans="1:5" customFormat="1" ht="15">
      <c r="A278" s="50" t="str">
        <f t="shared" si="12"/>
        <v>DTE</v>
      </c>
      <c r="B278" s="50" t="str">
        <f t="shared" si="13"/>
        <v>202</v>
      </c>
      <c r="C278" s="151" t="s">
        <v>721</v>
      </c>
      <c r="D278" s="152" t="s">
        <v>713</v>
      </c>
      <c r="E278" s="150">
        <v>1</v>
      </c>
    </row>
    <row r="279" spans="1:5" customFormat="1" ht="15">
      <c r="A279" s="50" t="str">
        <f t="shared" si="12"/>
        <v>DTE</v>
      </c>
      <c r="B279" s="50" t="str">
        <f t="shared" si="13"/>
        <v>102</v>
      </c>
      <c r="C279" s="151" t="s">
        <v>722</v>
      </c>
      <c r="D279" s="152" t="s">
        <v>709</v>
      </c>
      <c r="E279" s="150">
        <v>1</v>
      </c>
    </row>
    <row r="280" spans="1:5" customFormat="1" ht="15">
      <c r="A280" s="50" t="str">
        <f t="shared" si="12"/>
        <v>DTE</v>
      </c>
      <c r="B280" s="50" t="str">
        <f t="shared" si="13"/>
        <v>152</v>
      </c>
      <c r="C280" s="151" t="s">
        <v>723</v>
      </c>
      <c r="D280" s="152" t="s">
        <v>711</v>
      </c>
      <c r="E280" s="150">
        <v>1</v>
      </c>
    </row>
    <row r="281" spans="1:5" customFormat="1" ht="15">
      <c r="A281" s="50" t="str">
        <f t="shared" si="12"/>
        <v>DTE</v>
      </c>
      <c r="B281" s="50" t="str">
        <f t="shared" si="13"/>
        <v>202</v>
      </c>
      <c r="C281" s="151" t="s">
        <v>724</v>
      </c>
      <c r="D281" s="152" t="s">
        <v>713</v>
      </c>
      <c r="E281" s="150">
        <v>1</v>
      </c>
    </row>
    <row r="282" spans="1:5" customFormat="1" ht="15">
      <c r="A282" s="50" t="str">
        <f t="shared" si="12"/>
        <v>FIN</v>
      </c>
      <c r="B282" s="50" t="str">
        <f t="shared" si="13"/>
        <v>413</v>
      </c>
      <c r="C282" s="151" t="s">
        <v>725</v>
      </c>
      <c r="D282" s="152" t="s">
        <v>726</v>
      </c>
      <c r="E282" s="150">
        <v>3</v>
      </c>
    </row>
    <row r="283" spans="1:5" customFormat="1" ht="15">
      <c r="A283" s="50" t="str">
        <f t="shared" si="12"/>
        <v>FST</v>
      </c>
      <c r="B283" s="50" t="str">
        <f t="shared" si="13"/>
        <v>323</v>
      </c>
      <c r="C283" s="151" t="s">
        <v>727</v>
      </c>
      <c r="D283" s="152" t="s">
        <v>728</v>
      </c>
      <c r="E283" s="150">
        <v>3</v>
      </c>
    </row>
    <row r="284" spans="1:5" customFormat="1" ht="15">
      <c r="A284" s="50" t="str">
        <f t="shared" si="12"/>
        <v>FST</v>
      </c>
      <c r="B284" s="50" t="str">
        <f t="shared" si="13"/>
        <v>438</v>
      </c>
      <c r="C284" s="151" t="s">
        <v>729</v>
      </c>
      <c r="D284" s="152" t="s">
        <v>730</v>
      </c>
      <c r="E284" s="150">
        <v>3</v>
      </c>
    </row>
    <row r="285" spans="1:5" customFormat="1" ht="15">
      <c r="A285" s="50" t="str">
        <f t="shared" si="12"/>
        <v>HOS</v>
      </c>
      <c r="B285" s="50" t="str">
        <f t="shared" si="13"/>
        <v>151</v>
      </c>
      <c r="C285" s="151" t="s">
        <v>731</v>
      </c>
      <c r="D285" s="152" t="s">
        <v>732</v>
      </c>
      <c r="E285" s="150">
        <v>2</v>
      </c>
    </row>
    <row r="286" spans="1:5" customFormat="1" ht="15">
      <c r="A286" s="50" t="str">
        <f t="shared" si="12"/>
        <v>HOS</v>
      </c>
      <c r="B286" s="50" t="str">
        <f t="shared" si="13"/>
        <v>250</v>
      </c>
      <c r="C286" s="151" t="s">
        <v>733</v>
      </c>
      <c r="D286" s="152" t="s">
        <v>734</v>
      </c>
      <c r="E286" s="150">
        <v>3</v>
      </c>
    </row>
    <row r="287" spans="1:5" customFormat="1" ht="15">
      <c r="A287" s="50" t="str">
        <f t="shared" si="12"/>
        <v>HOS</v>
      </c>
      <c r="B287" s="50" t="str">
        <f t="shared" si="13"/>
        <v>296</v>
      </c>
      <c r="C287" s="151" t="s">
        <v>735</v>
      </c>
      <c r="D287" s="152" t="s">
        <v>736</v>
      </c>
      <c r="E287" s="150">
        <v>1</v>
      </c>
    </row>
    <row r="288" spans="1:5" customFormat="1" ht="15">
      <c r="A288" s="50" t="str">
        <f t="shared" si="12"/>
        <v>HOS</v>
      </c>
      <c r="B288" s="50" t="str">
        <f t="shared" si="13"/>
        <v>348</v>
      </c>
      <c r="C288" s="151" t="s">
        <v>737</v>
      </c>
      <c r="D288" s="152" t="s">
        <v>738</v>
      </c>
      <c r="E288" s="150">
        <v>5</v>
      </c>
    </row>
    <row r="289" spans="1:5" customFormat="1" ht="15">
      <c r="A289" s="50" t="str">
        <f t="shared" si="12"/>
        <v>HOS</v>
      </c>
      <c r="B289" s="50" t="str">
        <f t="shared" si="13"/>
        <v>349</v>
      </c>
      <c r="C289" s="151" t="s">
        <v>739</v>
      </c>
      <c r="D289" s="152" t="s">
        <v>649</v>
      </c>
      <c r="E289" s="150">
        <v>1</v>
      </c>
    </row>
    <row r="290" spans="1:5" customFormat="1" ht="15">
      <c r="A290" s="50" t="str">
        <f t="shared" si="12"/>
        <v>HOS</v>
      </c>
      <c r="B290" s="50" t="str">
        <f t="shared" si="13"/>
        <v>361</v>
      </c>
      <c r="C290" s="151" t="s">
        <v>740</v>
      </c>
      <c r="D290" s="152" t="s">
        <v>741</v>
      </c>
      <c r="E290" s="150">
        <v>3</v>
      </c>
    </row>
    <row r="291" spans="1:5" customFormat="1" ht="15">
      <c r="A291" s="50" t="str">
        <f t="shared" si="12"/>
        <v>HOS</v>
      </c>
      <c r="B291" s="50" t="str">
        <f t="shared" si="13"/>
        <v>362</v>
      </c>
      <c r="C291" s="151" t="s">
        <v>742</v>
      </c>
      <c r="D291" s="152" t="s">
        <v>743</v>
      </c>
      <c r="E291" s="150">
        <v>2</v>
      </c>
    </row>
    <row r="292" spans="1:5" customFormat="1" ht="15">
      <c r="A292" s="50" t="str">
        <f t="shared" si="12"/>
        <v>HOS</v>
      </c>
      <c r="B292" s="50" t="str">
        <f t="shared" si="13"/>
        <v>364</v>
      </c>
      <c r="C292" s="151" t="s">
        <v>744</v>
      </c>
      <c r="D292" s="152" t="s">
        <v>745</v>
      </c>
      <c r="E292" s="150">
        <v>2</v>
      </c>
    </row>
    <row r="293" spans="1:5" customFormat="1" ht="15">
      <c r="A293" s="50" t="str">
        <f t="shared" si="12"/>
        <v>HOS</v>
      </c>
      <c r="B293" s="50" t="str">
        <f t="shared" si="13"/>
        <v>371</v>
      </c>
      <c r="C293" s="151" t="s">
        <v>746</v>
      </c>
      <c r="D293" s="152" t="s">
        <v>747</v>
      </c>
      <c r="E293" s="150">
        <v>3</v>
      </c>
    </row>
    <row r="294" spans="1:5" customFormat="1" ht="15">
      <c r="A294" s="50" t="str">
        <f t="shared" si="12"/>
        <v>HOS</v>
      </c>
      <c r="B294" s="50" t="str">
        <f t="shared" si="13"/>
        <v>372</v>
      </c>
      <c r="C294" s="151" t="s">
        <v>748</v>
      </c>
      <c r="D294" s="152" t="s">
        <v>749</v>
      </c>
      <c r="E294" s="150">
        <v>2</v>
      </c>
    </row>
    <row r="295" spans="1:5" customFormat="1" ht="15">
      <c r="A295" s="50" t="str">
        <f t="shared" si="12"/>
        <v>HOS</v>
      </c>
      <c r="B295" s="50" t="str">
        <f t="shared" si="13"/>
        <v>374</v>
      </c>
      <c r="C295" s="151" t="s">
        <v>750</v>
      </c>
      <c r="D295" s="152" t="s">
        <v>751</v>
      </c>
      <c r="E295" s="150">
        <v>2</v>
      </c>
    </row>
    <row r="296" spans="1:5" customFormat="1" ht="15">
      <c r="A296" s="50" t="str">
        <f t="shared" si="12"/>
        <v>HOS</v>
      </c>
      <c r="B296" s="50" t="str">
        <f t="shared" si="13"/>
        <v>396</v>
      </c>
      <c r="C296" s="151" t="s">
        <v>752</v>
      </c>
      <c r="D296" s="152" t="s">
        <v>736</v>
      </c>
      <c r="E296" s="150">
        <v>1</v>
      </c>
    </row>
    <row r="297" spans="1:5" customFormat="1" ht="15">
      <c r="A297" s="50" t="str">
        <f t="shared" si="12"/>
        <v>HOS</v>
      </c>
      <c r="B297" s="50" t="str">
        <f t="shared" si="13"/>
        <v>399</v>
      </c>
      <c r="C297" s="151" t="s">
        <v>753</v>
      </c>
      <c r="D297" s="152" t="s">
        <v>698</v>
      </c>
      <c r="E297" s="150">
        <v>5</v>
      </c>
    </row>
    <row r="298" spans="1:5" customFormat="1" ht="15">
      <c r="A298" s="50" t="str">
        <f t="shared" si="12"/>
        <v>HOS</v>
      </c>
      <c r="B298" s="50" t="str">
        <f t="shared" si="13"/>
        <v>401</v>
      </c>
      <c r="C298" s="151" t="s">
        <v>754</v>
      </c>
      <c r="D298" s="152" t="s">
        <v>755</v>
      </c>
      <c r="E298" s="150">
        <v>2</v>
      </c>
    </row>
    <row r="299" spans="1:5" customFormat="1" ht="15">
      <c r="A299" s="50" t="str">
        <f t="shared" si="12"/>
        <v>HOS</v>
      </c>
      <c r="B299" s="50" t="str">
        <f t="shared" si="13"/>
        <v>403</v>
      </c>
      <c r="C299" s="151" t="s">
        <v>756</v>
      </c>
      <c r="D299" s="152" t="s">
        <v>757</v>
      </c>
      <c r="E299" s="150">
        <v>3</v>
      </c>
    </row>
    <row r="300" spans="1:5" customFormat="1" ht="15">
      <c r="A300" s="50" t="str">
        <f t="shared" si="12"/>
        <v>HOS</v>
      </c>
      <c r="B300" s="50" t="str">
        <f t="shared" si="13"/>
        <v>405</v>
      </c>
      <c r="C300" s="151" t="s">
        <v>758</v>
      </c>
      <c r="D300" s="152" t="s">
        <v>759</v>
      </c>
      <c r="E300" s="150">
        <v>3</v>
      </c>
    </row>
    <row r="301" spans="1:5" customFormat="1" ht="15">
      <c r="A301" s="50" t="str">
        <f t="shared" si="12"/>
        <v>HOS</v>
      </c>
      <c r="B301" s="50" t="str">
        <f t="shared" si="13"/>
        <v>408</v>
      </c>
      <c r="C301" s="151" t="s">
        <v>760</v>
      </c>
      <c r="D301" s="152" t="s">
        <v>761</v>
      </c>
      <c r="E301" s="150">
        <v>3</v>
      </c>
    </row>
    <row r="302" spans="1:5" customFormat="1" ht="15">
      <c r="A302" s="50" t="str">
        <f t="shared" si="12"/>
        <v>HOS</v>
      </c>
      <c r="B302" s="50" t="str">
        <f t="shared" si="13"/>
        <v>414</v>
      </c>
      <c r="C302" s="151" t="s">
        <v>762</v>
      </c>
      <c r="D302" s="152" t="s">
        <v>763</v>
      </c>
      <c r="E302" s="150">
        <v>2</v>
      </c>
    </row>
    <row r="303" spans="1:5" customFormat="1" ht="15">
      <c r="A303" s="50" t="str">
        <f t="shared" si="12"/>
        <v>HOS</v>
      </c>
      <c r="B303" s="50" t="str">
        <f t="shared" si="13"/>
        <v>416</v>
      </c>
      <c r="C303" s="151" t="s">
        <v>764</v>
      </c>
      <c r="D303" s="152" t="s">
        <v>765</v>
      </c>
      <c r="E303" s="150">
        <v>2</v>
      </c>
    </row>
    <row r="304" spans="1:5" customFormat="1" ht="15">
      <c r="A304" s="50" t="str">
        <f t="shared" si="12"/>
        <v>HOS</v>
      </c>
      <c r="B304" s="50" t="str">
        <f t="shared" si="13"/>
        <v>448</v>
      </c>
      <c r="C304" s="151" t="s">
        <v>766</v>
      </c>
      <c r="D304" s="152" t="s">
        <v>767</v>
      </c>
      <c r="E304" s="150">
        <v>5</v>
      </c>
    </row>
    <row r="305" spans="1:5" customFormat="1" ht="15">
      <c r="A305" s="50" t="str">
        <f t="shared" si="12"/>
        <v>HOS</v>
      </c>
      <c r="B305" s="50" t="str">
        <f t="shared" si="13"/>
        <v>449</v>
      </c>
      <c r="C305" s="151" t="s">
        <v>768</v>
      </c>
      <c r="D305" s="152" t="s">
        <v>769</v>
      </c>
      <c r="E305" s="150">
        <v>5</v>
      </c>
    </row>
    <row r="306" spans="1:5" customFormat="1" ht="15">
      <c r="A306" s="50" t="str">
        <f t="shared" si="12"/>
        <v>HOS</v>
      </c>
      <c r="B306" s="50" t="str">
        <f t="shared" si="13"/>
        <v>496</v>
      </c>
      <c r="C306" s="151" t="s">
        <v>770</v>
      </c>
      <c r="D306" s="152" t="s">
        <v>736</v>
      </c>
      <c r="E306" s="150">
        <v>1</v>
      </c>
    </row>
    <row r="307" spans="1:5" customFormat="1" ht="15">
      <c r="A307" s="50" t="str">
        <f t="shared" si="12"/>
        <v>HRM</v>
      </c>
      <c r="B307" s="50" t="str">
        <f t="shared" si="13"/>
        <v>303</v>
      </c>
      <c r="C307" s="151" t="s">
        <v>771</v>
      </c>
      <c r="D307" s="152" t="s">
        <v>772</v>
      </c>
      <c r="E307" s="150">
        <v>3</v>
      </c>
    </row>
    <row r="308" spans="1:5" customFormat="1" ht="15">
      <c r="A308" s="50" t="str">
        <f t="shared" si="12"/>
        <v>IMD</v>
      </c>
      <c r="B308" s="50" t="str">
        <f t="shared" si="13"/>
        <v>251</v>
      </c>
      <c r="C308" s="151" t="s">
        <v>773</v>
      </c>
      <c r="D308" s="152" t="s">
        <v>774</v>
      </c>
      <c r="E308" s="150">
        <v>2</v>
      </c>
    </row>
    <row r="309" spans="1:5" customFormat="1" ht="15">
      <c r="A309" s="50" t="str">
        <f t="shared" si="12"/>
        <v>IMN</v>
      </c>
      <c r="B309" s="50" t="str">
        <f t="shared" si="13"/>
        <v>250</v>
      </c>
      <c r="C309" s="151" t="s">
        <v>775</v>
      </c>
      <c r="D309" s="152" t="s">
        <v>776</v>
      </c>
      <c r="E309" s="150">
        <v>2</v>
      </c>
    </row>
    <row r="310" spans="1:5" customFormat="1" ht="15">
      <c r="A310" s="50" t="str">
        <f t="shared" si="12"/>
        <v>IMN</v>
      </c>
      <c r="B310" s="50" t="str">
        <f t="shared" si="13"/>
        <v>324</v>
      </c>
      <c r="C310" s="151" t="s">
        <v>777</v>
      </c>
      <c r="D310" s="152" t="s">
        <v>778</v>
      </c>
      <c r="E310" s="150">
        <v>2</v>
      </c>
    </row>
    <row r="311" spans="1:5" customFormat="1" ht="15">
      <c r="A311" s="50" t="str">
        <f t="shared" si="12"/>
        <v xml:space="preserve">IS </v>
      </c>
      <c r="B311" s="50" t="str">
        <f t="shared" si="13"/>
        <v>251</v>
      </c>
      <c r="C311" s="151" t="s">
        <v>779</v>
      </c>
      <c r="D311" s="152" t="s">
        <v>780</v>
      </c>
      <c r="E311" s="150">
        <v>3</v>
      </c>
    </row>
    <row r="312" spans="1:5" customFormat="1" ht="15">
      <c r="A312" s="50" t="str">
        <f t="shared" si="12"/>
        <v xml:space="preserve">IS </v>
      </c>
      <c r="B312" s="50" t="str">
        <f t="shared" si="13"/>
        <v>252</v>
      </c>
      <c r="C312" s="151" t="s">
        <v>781</v>
      </c>
      <c r="D312" s="152" t="s">
        <v>782</v>
      </c>
      <c r="E312" s="150">
        <v>3</v>
      </c>
    </row>
    <row r="313" spans="1:5" customFormat="1" ht="15">
      <c r="A313" s="50" t="str">
        <f t="shared" si="12"/>
        <v xml:space="preserve">IS </v>
      </c>
      <c r="B313" s="50" t="str">
        <f t="shared" si="13"/>
        <v>253</v>
      </c>
      <c r="C313" s="151" t="s">
        <v>783</v>
      </c>
      <c r="D313" s="152" t="s">
        <v>784</v>
      </c>
      <c r="E313" s="150">
        <v>3</v>
      </c>
    </row>
    <row r="314" spans="1:5" customFormat="1" ht="15">
      <c r="A314" s="50" t="str">
        <f t="shared" si="12"/>
        <v xml:space="preserve">IS </v>
      </c>
      <c r="B314" s="50" t="str">
        <f t="shared" si="13"/>
        <v>301</v>
      </c>
      <c r="C314" s="151" t="s">
        <v>785</v>
      </c>
      <c r="D314" s="152" t="s">
        <v>786</v>
      </c>
      <c r="E314" s="150">
        <v>3</v>
      </c>
    </row>
    <row r="315" spans="1:5" customFormat="1" ht="15">
      <c r="A315" s="50" t="str">
        <f t="shared" si="12"/>
        <v xml:space="preserve">IS </v>
      </c>
      <c r="B315" s="50" t="str">
        <f t="shared" si="13"/>
        <v>342</v>
      </c>
      <c r="C315" s="151" t="s">
        <v>787</v>
      </c>
      <c r="D315" s="152" t="s">
        <v>788</v>
      </c>
      <c r="E315" s="150">
        <v>2</v>
      </c>
    </row>
    <row r="316" spans="1:5" customFormat="1" ht="15">
      <c r="A316" s="50" t="str">
        <f t="shared" si="12"/>
        <v xml:space="preserve">IS </v>
      </c>
      <c r="B316" s="50" t="str">
        <f t="shared" si="13"/>
        <v>348</v>
      </c>
      <c r="C316" s="151" t="s">
        <v>789</v>
      </c>
      <c r="D316" s="152" t="s">
        <v>647</v>
      </c>
      <c r="E316" s="150">
        <v>3</v>
      </c>
    </row>
    <row r="317" spans="1:5" customFormat="1" ht="15">
      <c r="A317" s="50" t="str">
        <f t="shared" si="12"/>
        <v xml:space="preserve">IS </v>
      </c>
      <c r="B317" s="50" t="str">
        <f t="shared" si="13"/>
        <v>381</v>
      </c>
      <c r="C317" s="151" t="s">
        <v>790</v>
      </c>
      <c r="D317" s="152" t="s">
        <v>791</v>
      </c>
      <c r="E317" s="150">
        <v>3</v>
      </c>
    </row>
    <row r="318" spans="1:5" customFormat="1" ht="15">
      <c r="A318" s="50" t="str">
        <f t="shared" si="12"/>
        <v xml:space="preserve">IS </v>
      </c>
      <c r="B318" s="50" t="str">
        <f t="shared" si="13"/>
        <v>384</v>
      </c>
      <c r="C318" s="151" t="s">
        <v>792</v>
      </c>
      <c r="D318" s="152" t="s">
        <v>793</v>
      </c>
      <c r="E318" s="150">
        <v>3</v>
      </c>
    </row>
    <row r="319" spans="1:5" customFormat="1" ht="15">
      <c r="A319" s="50" t="str">
        <f t="shared" si="12"/>
        <v xml:space="preserve">IS </v>
      </c>
      <c r="B319" s="50" t="str">
        <f t="shared" si="13"/>
        <v>400</v>
      </c>
      <c r="C319" s="151" t="s">
        <v>794</v>
      </c>
      <c r="D319" s="152" t="s">
        <v>795</v>
      </c>
      <c r="E319" s="150">
        <v>2</v>
      </c>
    </row>
    <row r="320" spans="1:5" customFormat="1" ht="15">
      <c r="A320" s="50" t="str">
        <f t="shared" si="12"/>
        <v xml:space="preserve">IS </v>
      </c>
      <c r="B320" s="50" t="str">
        <f t="shared" si="13"/>
        <v>401</v>
      </c>
      <c r="C320" s="151" t="s">
        <v>796</v>
      </c>
      <c r="D320" s="152" t="s">
        <v>797</v>
      </c>
      <c r="E320" s="150">
        <v>3</v>
      </c>
    </row>
    <row r="321" spans="1:5" customFormat="1" ht="15">
      <c r="A321" s="50" t="str">
        <f t="shared" si="12"/>
        <v xml:space="preserve">IS </v>
      </c>
      <c r="B321" s="50" t="str">
        <f t="shared" si="13"/>
        <v>402</v>
      </c>
      <c r="C321" s="151" t="s">
        <v>798</v>
      </c>
      <c r="D321" s="152" t="s">
        <v>799</v>
      </c>
      <c r="E321" s="150">
        <v>3</v>
      </c>
    </row>
    <row r="322" spans="1:5" customFormat="1" ht="15">
      <c r="A322" s="50" t="str">
        <f t="shared" si="12"/>
        <v xml:space="preserve">IS </v>
      </c>
      <c r="B322" s="50" t="str">
        <f t="shared" si="13"/>
        <v>413</v>
      </c>
      <c r="C322" s="151" t="s">
        <v>800</v>
      </c>
      <c r="D322" s="152" t="s">
        <v>801</v>
      </c>
      <c r="E322" s="150">
        <v>3</v>
      </c>
    </row>
    <row r="323" spans="1:5" customFormat="1" ht="15">
      <c r="A323" s="50" t="str">
        <f t="shared" si="12"/>
        <v xml:space="preserve">IS </v>
      </c>
      <c r="B323" s="50" t="str">
        <f t="shared" si="13"/>
        <v>422</v>
      </c>
      <c r="C323" s="151" t="s">
        <v>802</v>
      </c>
      <c r="D323" s="152" t="s">
        <v>803</v>
      </c>
      <c r="E323" s="150">
        <v>2</v>
      </c>
    </row>
    <row r="324" spans="1:5" customFormat="1" ht="15">
      <c r="A324" s="50" t="str">
        <f t="shared" si="12"/>
        <v xml:space="preserve">IS </v>
      </c>
      <c r="B324" s="50" t="str">
        <f t="shared" si="13"/>
        <v>432</v>
      </c>
      <c r="C324" s="151" t="s">
        <v>804</v>
      </c>
      <c r="D324" s="152" t="s">
        <v>805</v>
      </c>
      <c r="E324" s="150">
        <v>3</v>
      </c>
    </row>
    <row r="325" spans="1:5" customFormat="1" ht="15">
      <c r="A325" s="50" t="str">
        <f t="shared" si="12"/>
        <v xml:space="preserve">IS </v>
      </c>
      <c r="B325" s="50" t="str">
        <f t="shared" si="13"/>
        <v>433</v>
      </c>
      <c r="C325" s="151" t="s">
        <v>806</v>
      </c>
      <c r="D325" s="152" t="s">
        <v>807</v>
      </c>
      <c r="E325" s="150">
        <v>2</v>
      </c>
    </row>
    <row r="326" spans="1:5" customFormat="1" ht="15">
      <c r="A326" s="50" t="str">
        <f t="shared" si="12"/>
        <v xml:space="preserve">IS </v>
      </c>
      <c r="B326" s="50" t="str">
        <f t="shared" si="13"/>
        <v>436</v>
      </c>
      <c r="C326" s="151" t="s">
        <v>808</v>
      </c>
      <c r="D326" s="152" t="s">
        <v>809</v>
      </c>
      <c r="E326" s="150">
        <v>2</v>
      </c>
    </row>
    <row r="327" spans="1:5" customFormat="1" ht="15">
      <c r="A327" s="50" t="str">
        <f t="shared" si="12"/>
        <v xml:space="preserve">IS </v>
      </c>
      <c r="B327" s="50" t="str">
        <f t="shared" si="13"/>
        <v>437</v>
      </c>
      <c r="C327" s="151" t="s">
        <v>810</v>
      </c>
      <c r="D327" s="152" t="s">
        <v>811</v>
      </c>
      <c r="E327" s="150">
        <v>2</v>
      </c>
    </row>
    <row r="328" spans="1:5" customFormat="1" ht="15">
      <c r="A328" s="50" t="str">
        <f t="shared" si="12"/>
        <v xml:space="preserve">IS </v>
      </c>
      <c r="B328" s="50" t="str">
        <f t="shared" si="13"/>
        <v>442</v>
      </c>
      <c r="C328" s="151" t="s">
        <v>812</v>
      </c>
      <c r="D328" s="152" t="s">
        <v>813</v>
      </c>
      <c r="E328" s="150">
        <v>2</v>
      </c>
    </row>
    <row r="329" spans="1:5" customFormat="1" ht="15">
      <c r="A329" s="50" t="str">
        <f t="shared" si="12"/>
        <v xml:space="preserve">IS </v>
      </c>
      <c r="B329" s="50" t="str">
        <f t="shared" si="13"/>
        <v>448</v>
      </c>
      <c r="C329" s="151" t="s">
        <v>814</v>
      </c>
      <c r="D329" s="152" t="s">
        <v>647</v>
      </c>
      <c r="E329" s="150">
        <v>3</v>
      </c>
    </row>
    <row r="330" spans="1:5" customFormat="1" ht="15">
      <c r="A330" s="50" t="str">
        <f t="shared" si="12"/>
        <v xml:space="preserve">IS </v>
      </c>
      <c r="B330" s="50" t="str">
        <f t="shared" si="13"/>
        <v>449</v>
      </c>
      <c r="C330" s="151" t="s">
        <v>815</v>
      </c>
      <c r="D330" s="152" t="s">
        <v>698</v>
      </c>
      <c r="E330" s="150">
        <v>3</v>
      </c>
    </row>
    <row r="331" spans="1:5" customFormat="1" ht="15">
      <c r="A331" s="50" t="str">
        <f t="shared" si="12"/>
        <v xml:space="preserve">IS </v>
      </c>
      <c r="B331" s="50" t="str">
        <f t="shared" si="13"/>
        <v>632</v>
      </c>
      <c r="C331" s="151" t="s">
        <v>816</v>
      </c>
      <c r="D331" s="152" t="s">
        <v>817</v>
      </c>
      <c r="E331" s="150">
        <v>3</v>
      </c>
    </row>
    <row r="332" spans="1:5" customFormat="1" ht="15">
      <c r="A332" s="50" t="str">
        <f t="shared" si="12"/>
        <v xml:space="preserve">IS </v>
      </c>
      <c r="B332" s="50" t="str">
        <f t="shared" si="13"/>
        <v>651</v>
      </c>
      <c r="C332" s="151" t="s">
        <v>818</v>
      </c>
      <c r="D332" s="152" t="s">
        <v>780</v>
      </c>
      <c r="E332" s="150">
        <v>3</v>
      </c>
    </row>
    <row r="333" spans="1:5" customFormat="1" ht="15">
      <c r="A333" s="50" t="str">
        <f t="shared" si="12"/>
        <v xml:space="preserve">IS </v>
      </c>
      <c r="B333" s="50" t="str">
        <f t="shared" si="13"/>
        <v>681</v>
      </c>
      <c r="C333" s="151" t="s">
        <v>819</v>
      </c>
      <c r="D333" s="152" t="s">
        <v>791</v>
      </c>
      <c r="E333" s="150">
        <v>3</v>
      </c>
    </row>
    <row r="334" spans="1:5" customFormat="1" ht="15">
      <c r="A334" s="50" t="str">
        <f t="shared" si="12"/>
        <v xml:space="preserve">IS </v>
      </c>
      <c r="B334" s="50" t="str">
        <f t="shared" si="13"/>
        <v>701</v>
      </c>
      <c r="C334" s="151" t="s">
        <v>820</v>
      </c>
      <c r="D334" s="152" t="s">
        <v>821</v>
      </c>
      <c r="E334" s="150">
        <v>3</v>
      </c>
    </row>
    <row r="335" spans="1:5" customFormat="1" ht="15">
      <c r="A335" s="50" t="str">
        <f t="shared" si="12"/>
        <v xml:space="preserve">IS </v>
      </c>
      <c r="B335" s="50" t="str">
        <f t="shared" si="13"/>
        <v>702</v>
      </c>
      <c r="C335" s="151" t="s">
        <v>822</v>
      </c>
      <c r="D335" s="152" t="s">
        <v>799</v>
      </c>
      <c r="E335" s="150">
        <v>2</v>
      </c>
    </row>
    <row r="336" spans="1:5" customFormat="1" ht="15">
      <c r="A336" s="50" t="str">
        <f t="shared" ref="A336:A399" si="14">LEFT(C336,3)</f>
        <v xml:space="preserve">IS </v>
      </c>
      <c r="B336" s="50" t="str">
        <f t="shared" ref="B336:B399" si="15">RIGHT(C336,3)</f>
        <v>722</v>
      </c>
      <c r="C336" s="151" t="s">
        <v>823</v>
      </c>
      <c r="D336" s="152" t="s">
        <v>824</v>
      </c>
      <c r="E336" s="150">
        <v>2</v>
      </c>
    </row>
    <row r="337" spans="1:5" customFormat="1" ht="15">
      <c r="A337" s="50" t="str">
        <f t="shared" si="14"/>
        <v>LAW</v>
      </c>
      <c r="B337" s="50" t="str">
        <f t="shared" si="15"/>
        <v>392</v>
      </c>
      <c r="C337" s="151" t="s">
        <v>825</v>
      </c>
      <c r="D337" s="152" t="s">
        <v>826</v>
      </c>
      <c r="E337" s="150">
        <v>3</v>
      </c>
    </row>
    <row r="338" spans="1:5" customFormat="1" ht="15">
      <c r="A338" s="50" t="str">
        <f t="shared" si="14"/>
        <v>LAW</v>
      </c>
      <c r="B338" s="50" t="str">
        <f t="shared" si="15"/>
        <v>413</v>
      </c>
      <c r="C338" s="151" t="s">
        <v>827</v>
      </c>
      <c r="D338" s="152" t="s">
        <v>828</v>
      </c>
      <c r="E338" s="150">
        <v>2</v>
      </c>
    </row>
    <row r="339" spans="1:5" customFormat="1" ht="15">
      <c r="A339" s="50" t="str">
        <f t="shared" si="14"/>
        <v>MCC</v>
      </c>
      <c r="B339" s="50" t="str">
        <f t="shared" si="15"/>
        <v>201</v>
      </c>
      <c r="C339" s="151" t="s">
        <v>829</v>
      </c>
      <c r="D339" s="152" t="s">
        <v>830</v>
      </c>
      <c r="E339" s="150">
        <v>3</v>
      </c>
    </row>
    <row r="340" spans="1:5" customFormat="1" ht="15">
      <c r="A340" s="50" t="str">
        <f t="shared" si="14"/>
        <v>MCC</v>
      </c>
      <c r="B340" s="50" t="str">
        <f t="shared" si="15"/>
        <v>351</v>
      </c>
      <c r="C340" s="151" t="s">
        <v>831</v>
      </c>
      <c r="D340" s="152" t="s">
        <v>832</v>
      </c>
      <c r="E340" s="150">
        <v>3</v>
      </c>
    </row>
    <row r="341" spans="1:5" customFormat="1" ht="15">
      <c r="A341" s="50" t="str">
        <f t="shared" si="14"/>
        <v>MCC</v>
      </c>
      <c r="B341" s="50" t="str">
        <f t="shared" si="15"/>
        <v>401</v>
      </c>
      <c r="C341" s="151" t="s">
        <v>833</v>
      </c>
      <c r="D341" s="152" t="s">
        <v>834</v>
      </c>
      <c r="E341" s="150">
        <v>3</v>
      </c>
    </row>
    <row r="342" spans="1:5" customFormat="1" ht="15">
      <c r="A342" s="50" t="str">
        <f t="shared" si="14"/>
        <v>MCC</v>
      </c>
      <c r="B342" s="50" t="str">
        <f t="shared" si="15"/>
        <v>410</v>
      </c>
      <c r="C342" s="151" t="s">
        <v>835</v>
      </c>
      <c r="D342" s="152" t="s">
        <v>836</v>
      </c>
      <c r="E342" s="150">
        <v>1</v>
      </c>
    </row>
    <row r="343" spans="1:5" customFormat="1" ht="15">
      <c r="A343" s="50" t="str">
        <f t="shared" si="14"/>
        <v>MCC</v>
      </c>
      <c r="B343" s="50" t="str">
        <f t="shared" si="15"/>
        <v>413</v>
      </c>
      <c r="C343" s="151" t="s">
        <v>837</v>
      </c>
      <c r="D343" s="152" t="s">
        <v>838</v>
      </c>
      <c r="E343" s="150">
        <v>1</v>
      </c>
    </row>
    <row r="344" spans="1:5" customFormat="1" ht="15">
      <c r="A344" s="50" t="str">
        <f t="shared" si="14"/>
        <v>MCC</v>
      </c>
      <c r="B344" s="50" t="str">
        <f t="shared" si="15"/>
        <v>414</v>
      </c>
      <c r="C344" s="151" t="s">
        <v>839</v>
      </c>
      <c r="D344" s="152" t="s">
        <v>840</v>
      </c>
      <c r="E344" s="150">
        <v>1</v>
      </c>
    </row>
    <row r="345" spans="1:5" customFormat="1" ht="15">
      <c r="A345" s="50" t="str">
        <f t="shared" si="14"/>
        <v>MCC</v>
      </c>
      <c r="B345" s="50" t="str">
        <f t="shared" si="15"/>
        <v>418</v>
      </c>
      <c r="C345" s="151" t="s">
        <v>841</v>
      </c>
      <c r="D345" s="152" t="s">
        <v>842</v>
      </c>
      <c r="E345" s="150">
        <v>1</v>
      </c>
    </row>
    <row r="346" spans="1:5" customFormat="1" ht="15">
      <c r="A346" s="50" t="str">
        <f t="shared" si="14"/>
        <v>MCH</v>
      </c>
      <c r="B346" s="50" t="str">
        <f t="shared" si="15"/>
        <v>250</v>
      </c>
      <c r="C346" s="151" t="s">
        <v>843</v>
      </c>
      <c r="D346" s="152" t="s">
        <v>844</v>
      </c>
      <c r="E346" s="150">
        <v>2</v>
      </c>
    </row>
    <row r="347" spans="1:5" customFormat="1" ht="15">
      <c r="A347" s="50" t="str">
        <f t="shared" si="14"/>
        <v>MED</v>
      </c>
      <c r="B347" s="50" t="str">
        <f t="shared" si="15"/>
        <v>263</v>
      </c>
      <c r="C347" s="151" t="s">
        <v>845</v>
      </c>
      <c r="D347" s="152" t="s">
        <v>846</v>
      </c>
      <c r="E347" s="150">
        <v>1</v>
      </c>
    </row>
    <row r="348" spans="1:5" customFormat="1" ht="15">
      <c r="A348" s="50" t="str">
        <f t="shared" si="14"/>
        <v>MED</v>
      </c>
      <c r="B348" s="50" t="str">
        <f t="shared" si="15"/>
        <v>268</v>
      </c>
      <c r="C348" s="151" t="s">
        <v>847</v>
      </c>
      <c r="D348" s="152" t="s">
        <v>846</v>
      </c>
      <c r="E348" s="150">
        <v>2</v>
      </c>
    </row>
    <row r="349" spans="1:5" customFormat="1" ht="15">
      <c r="A349" s="50" t="str">
        <f t="shared" si="14"/>
        <v>MED</v>
      </c>
      <c r="B349" s="50" t="str">
        <f t="shared" si="15"/>
        <v>362</v>
      </c>
      <c r="C349" s="151" t="s">
        <v>848</v>
      </c>
      <c r="D349" s="152" t="s">
        <v>849</v>
      </c>
      <c r="E349" s="150">
        <v>2</v>
      </c>
    </row>
    <row r="350" spans="1:5" customFormat="1" ht="15">
      <c r="A350" s="50" t="str">
        <f t="shared" si="14"/>
        <v>MGT</v>
      </c>
      <c r="B350" s="50" t="str">
        <f t="shared" si="15"/>
        <v>433</v>
      </c>
      <c r="C350" s="151" t="s">
        <v>850</v>
      </c>
      <c r="D350" s="152" t="s">
        <v>851</v>
      </c>
      <c r="E350" s="150">
        <v>2</v>
      </c>
    </row>
    <row r="351" spans="1:5" customFormat="1" ht="15">
      <c r="A351" s="50" t="str">
        <f t="shared" si="14"/>
        <v>MIB</v>
      </c>
      <c r="B351" s="50" t="str">
        <f t="shared" si="15"/>
        <v>251</v>
      </c>
      <c r="C351" s="151" t="s">
        <v>852</v>
      </c>
      <c r="D351" s="152" t="s">
        <v>853</v>
      </c>
      <c r="E351" s="150">
        <v>3</v>
      </c>
    </row>
    <row r="352" spans="1:5" customFormat="1" ht="15">
      <c r="A352" s="50" t="str">
        <f t="shared" si="14"/>
        <v>MIB</v>
      </c>
      <c r="B352" s="50" t="str">
        <f t="shared" si="15"/>
        <v>253</v>
      </c>
      <c r="C352" s="151" t="s">
        <v>854</v>
      </c>
      <c r="D352" s="152" t="s">
        <v>855</v>
      </c>
      <c r="E352" s="150">
        <v>1</v>
      </c>
    </row>
    <row r="353" spans="1:5" customFormat="1" ht="15">
      <c r="A353" s="50" t="str">
        <f t="shared" si="14"/>
        <v>MIB</v>
      </c>
      <c r="B353" s="50" t="str">
        <f t="shared" si="15"/>
        <v>254</v>
      </c>
      <c r="C353" s="151" t="s">
        <v>856</v>
      </c>
      <c r="D353" s="152" t="s">
        <v>855</v>
      </c>
      <c r="E353" s="150">
        <v>1</v>
      </c>
    </row>
    <row r="354" spans="1:5" customFormat="1" ht="15">
      <c r="A354" s="50" t="str">
        <f t="shared" si="14"/>
        <v>MKT</v>
      </c>
      <c r="B354" s="50" t="str">
        <f t="shared" si="15"/>
        <v>253</v>
      </c>
      <c r="C354" s="151" t="s">
        <v>857</v>
      </c>
      <c r="D354" s="152" t="s">
        <v>858</v>
      </c>
      <c r="E354" s="150">
        <v>3</v>
      </c>
    </row>
    <row r="355" spans="1:5" customFormat="1" ht="15">
      <c r="A355" s="50" t="str">
        <f t="shared" si="14"/>
        <v>MKT</v>
      </c>
      <c r="B355" s="50" t="str">
        <f t="shared" si="15"/>
        <v>424</v>
      </c>
      <c r="C355" s="151" t="s">
        <v>859</v>
      </c>
      <c r="D355" s="152" t="s">
        <v>860</v>
      </c>
      <c r="E355" s="150">
        <v>2</v>
      </c>
    </row>
    <row r="356" spans="1:5" customFormat="1" ht="15">
      <c r="A356" s="50" t="str">
        <f t="shared" si="14"/>
        <v>MTH</v>
      </c>
      <c r="B356" s="50" t="str">
        <f t="shared" si="15"/>
        <v>254</v>
      </c>
      <c r="C356" s="151" t="s">
        <v>861</v>
      </c>
      <c r="D356" s="152" t="s">
        <v>862</v>
      </c>
      <c r="E356" s="150">
        <v>3</v>
      </c>
    </row>
    <row r="357" spans="1:5" customFormat="1" ht="15">
      <c r="A357" s="50" t="str">
        <f t="shared" si="14"/>
        <v>NTR</v>
      </c>
      <c r="B357" s="50" t="str">
        <f t="shared" si="15"/>
        <v>151</v>
      </c>
      <c r="C357" s="151" t="s">
        <v>863</v>
      </c>
      <c r="D357" s="152" t="s">
        <v>864</v>
      </c>
      <c r="E357" s="150">
        <v>2</v>
      </c>
    </row>
    <row r="358" spans="1:5" customFormat="1" ht="15">
      <c r="A358" s="50" t="str">
        <f t="shared" si="14"/>
        <v>NTR</v>
      </c>
      <c r="B358" s="50" t="str">
        <f t="shared" si="15"/>
        <v>413</v>
      </c>
      <c r="C358" s="151" t="s">
        <v>865</v>
      </c>
      <c r="D358" s="152" t="s">
        <v>866</v>
      </c>
      <c r="E358" s="150">
        <v>1</v>
      </c>
    </row>
    <row r="359" spans="1:5" customFormat="1" ht="15">
      <c r="A359" s="50" t="str">
        <f t="shared" si="14"/>
        <v>NTR</v>
      </c>
      <c r="B359" s="50" t="str">
        <f t="shared" si="15"/>
        <v>431</v>
      </c>
      <c r="C359" s="151" t="s">
        <v>867</v>
      </c>
      <c r="D359" s="152" t="s">
        <v>868</v>
      </c>
      <c r="E359" s="150">
        <v>1</v>
      </c>
    </row>
    <row r="360" spans="1:5" customFormat="1" ht="15">
      <c r="A360" s="50" t="str">
        <f t="shared" si="14"/>
        <v>NUR</v>
      </c>
      <c r="B360" s="50" t="str">
        <f t="shared" si="15"/>
        <v>248</v>
      </c>
      <c r="C360" s="151" t="s">
        <v>869</v>
      </c>
      <c r="D360" s="152" t="s">
        <v>870</v>
      </c>
      <c r="E360" s="150">
        <v>3</v>
      </c>
    </row>
    <row r="361" spans="1:5" customFormat="1" ht="15">
      <c r="A361" s="50" t="str">
        <f t="shared" si="14"/>
        <v>NUR</v>
      </c>
      <c r="B361" s="50" t="str">
        <f t="shared" si="15"/>
        <v>251</v>
      </c>
      <c r="C361" s="151" t="s">
        <v>871</v>
      </c>
      <c r="D361" s="152" t="s">
        <v>872</v>
      </c>
      <c r="E361" s="150">
        <v>4</v>
      </c>
    </row>
    <row r="362" spans="1:5" customFormat="1" ht="15">
      <c r="A362" s="50" t="str">
        <f t="shared" si="14"/>
        <v>NUR</v>
      </c>
      <c r="B362" s="50" t="str">
        <f t="shared" si="15"/>
        <v>296</v>
      </c>
      <c r="C362" s="151" t="s">
        <v>873</v>
      </c>
      <c r="D362" s="152" t="s">
        <v>736</v>
      </c>
      <c r="E362" s="150">
        <v>1</v>
      </c>
    </row>
    <row r="363" spans="1:5" customFormat="1" ht="15">
      <c r="A363" s="50" t="str">
        <f t="shared" si="14"/>
        <v>NUR</v>
      </c>
      <c r="B363" s="50" t="str">
        <f t="shared" si="15"/>
        <v>300</v>
      </c>
      <c r="C363" s="151" t="s">
        <v>874</v>
      </c>
      <c r="D363" s="152" t="s">
        <v>875</v>
      </c>
      <c r="E363" s="150">
        <v>3</v>
      </c>
    </row>
    <row r="364" spans="1:5" customFormat="1" ht="15">
      <c r="A364" s="50" t="str">
        <f t="shared" si="14"/>
        <v>NUR</v>
      </c>
      <c r="B364" s="50" t="str">
        <f t="shared" si="15"/>
        <v>301</v>
      </c>
      <c r="C364" s="151" t="s">
        <v>876</v>
      </c>
      <c r="D364" s="152" t="s">
        <v>875</v>
      </c>
      <c r="E364" s="150">
        <v>4</v>
      </c>
    </row>
    <row r="365" spans="1:5" customFormat="1" ht="15">
      <c r="A365" s="50" t="str">
        <f t="shared" si="14"/>
        <v>NUR</v>
      </c>
      <c r="B365" s="50" t="str">
        <f t="shared" si="15"/>
        <v>302</v>
      </c>
      <c r="C365" s="151" t="s">
        <v>877</v>
      </c>
      <c r="D365" s="152" t="s">
        <v>878</v>
      </c>
      <c r="E365" s="150">
        <v>2</v>
      </c>
    </row>
    <row r="366" spans="1:5" customFormat="1" ht="15">
      <c r="A366" s="50" t="str">
        <f t="shared" si="14"/>
        <v>NUR</v>
      </c>
      <c r="B366" s="50" t="str">
        <f t="shared" si="15"/>
        <v>303</v>
      </c>
      <c r="C366" s="151" t="s">
        <v>879</v>
      </c>
      <c r="D366" s="152" t="s">
        <v>880</v>
      </c>
      <c r="E366" s="150">
        <v>2</v>
      </c>
    </row>
    <row r="367" spans="1:5" customFormat="1" ht="15">
      <c r="A367" s="50" t="str">
        <f t="shared" si="14"/>
        <v>NUR</v>
      </c>
      <c r="B367" s="50" t="str">
        <f t="shared" si="15"/>
        <v>305</v>
      </c>
      <c r="C367" s="151" t="s">
        <v>881</v>
      </c>
      <c r="D367" s="152" t="s">
        <v>882</v>
      </c>
      <c r="E367" s="150">
        <v>2</v>
      </c>
    </row>
    <row r="368" spans="1:5" customFormat="1" ht="15">
      <c r="A368" s="50" t="str">
        <f t="shared" si="14"/>
        <v>NUR</v>
      </c>
      <c r="B368" s="50" t="str">
        <f t="shared" si="15"/>
        <v>306</v>
      </c>
      <c r="C368" s="151" t="s">
        <v>883</v>
      </c>
      <c r="D368" s="152" t="s">
        <v>884</v>
      </c>
      <c r="E368" s="150">
        <v>2</v>
      </c>
    </row>
    <row r="369" spans="1:5" customFormat="1" ht="15">
      <c r="A369" s="50" t="str">
        <f t="shared" si="14"/>
        <v>NUR</v>
      </c>
      <c r="B369" s="50" t="str">
        <f t="shared" si="15"/>
        <v>313</v>
      </c>
      <c r="C369" s="151" t="s">
        <v>885</v>
      </c>
      <c r="D369" s="152" t="s">
        <v>886</v>
      </c>
      <c r="E369" s="150">
        <v>2</v>
      </c>
    </row>
    <row r="370" spans="1:5" customFormat="1" ht="15">
      <c r="A370" s="50" t="str">
        <f t="shared" si="14"/>
        <v>NUR</v>
      </c>
      <c r="B370" s="50" t="str">
        <f t="shared" si="15"/>
        <v>323</v>
      </c>
      <c r="C370" s="151" t="s">
        <v>887</v>
      </c>
      <c r="D370" s="152" t="s">
        <v>888</v>
      </c>
      <c r="E370" s="150">
        <v>3</v>
      </c>
    </row>
    <row r="371" spans="1:5" customFormat="1" ht="15">
      <c r="A371" s="50" t="str">
        <f t="shared" si="14"/>
        <v>NUR</v>
      </c>
      <c r="B371" s="50" t="str">
        <f t="shared" si="15"/>
        <v>324</v>
      </c>
      <c r="C371" s="151" t="s">
        <v>889</v>
      </c>
      <c r="D371" s="152" t="s">
        <v>888</v>
      </c>
      <c r="E371" s="150">
        <v>4</v>
      </c>
    </row>
    <row r="372" spans="1:5" customFormat="1" ht="15">
      <c r="A372" s="50" t="str">
        <f t="shared" si="14"/>
        <v>NUR</v>
      </c>
      <c r="B372" s="50" t="str">
        <f t="shared" si="15"/>
        <v>333</v>
      </c>
      <c r="C372" s="151" t="s">
        <v>890</v>
      </c>
      <c r="D372" s="152" t="s">
        <v>891</v>
      </c>
      <c r="E372" s="150">
        <v>3</v>
      </c>
    </row>
    <row r="373" spans="1:5" customFormat="1" ht="15">
      <c r="A373" s="50" t="str">
        <f t="shared" si="14"/>
        <v>NUR</v>
      </c>
      <c r="B373" s="50" t="str">
        <f t="shared" si="15"/>
        <v>334</v>
      </c>
      <c r="C373" s="151" t="s">
        <v>892</v>
      </c>
      <c r="D373" s="152" t="s">
        <v>891</v>
      </c>
      <c r="E373" s="150">
        <v>4</v>
      </c>
    </row>
    <row r="374" spans="1:5" customFormat="1" ht="15">
      <c r="A374" s="50" t="str">
        <f t="shared" si="14"/>
        <v>NUR</v>
      </c>
      <c r="B374" s="50" t="str">
        <f t="shared" si="15"/>
        <v>343</v>
      </c>
      <c r="C374" s="151" t="s">
        <v>893</v>
      </c>
      <c r="D374" s="152" t="s">
        <v>894</v>
      </c>
      <c r="E374" s="150">
        <v>2</v>
      </c>
    </row>
    <row r="375" spans="1:5" customFormat="1" ht="15">
      <c r="A375" s="50" t="str">
        <f t="shared" si="14"/>
        <v>NUR</v>
      </c>
      <c r="B375" s="50" t="str">
        <f t="shared" si="15"/>
        <v>344</v>
      </c>
      <c r="C375" s="151" t="s">
        <v>895</v>
      </c>
      <c r="D375" s="152" t="s">
        <v>894</v>
      </c>
      <c r="E375" s="150">
        <v>3</v>
      </c>
    </row>
    <row r="376" spans="1:5" customFormat="1" ht="15">
      <c r="A376" s="50" t="str">
        <f t="shared" si="14"/>
        <v>NUR</v>
      </c>
      <c r="B376" s="50" t="str">
        <f t="shared" si="15"/>
        <v>348</v>
      </c>
      <c r="C376" s="151" t="s">
        <v>896</v>
      </c>
      <c r="D376" s="152" t="s">
        <v>897</v>
      </c>
      <c r="E376" s="150">
        <v>3</v>
      </c>
    </row>
    <row r="377" spans="1:5" customFormat="1" ht="15">
      <c r="A377" s="50" t="str">
        <f t="shared" si="14"/>
        <v>NUR</v>
      </c>
      <c r="B377" s="50" t="str">
        <f t="shared" si="15"/>
        <v>349</v>
      </c>
      <c r="C377" s="151" t="s">
        <v>898</v>
      </c>
      <c r="D377" s="152" t="s">
        <v>649</v>
      </c>
      <c r="E377" s="150">
        <v>1</v>
      </c>
    </row>
    <row r="378" spans="1:5" customFormat="1" ht="15">
      <c r="A378" s="50" t="str">
        <f t="shared" si="14"/>
        <v>NUR</v>
      </c>
      <c r="B378" s="50" t="str">
        <f t="shared" si="15"/>
        <v>396</v>
      </c>
      <c r="C378" s="151" t="s">
        <v>899</v>
      </c>
      <c r="D378" s="152" t="s">
        <v>736</v>
      </c>
      <c r="E378" s="150">
        <v>1</v>
      </c>
    </row>
    <row r="379" spans="1:5" customFormat="1" ht="15">
      <c r="A379" s="50" t="str">
        <f t="shared" si="14"/>
        <v>NUR</v>
      </c>
      <c r="B379" s="50" t="str">
        <f t="shared" si="15"/>
        <v>402</v>
      </c>
      <c r="C379" s="151" t="s">
        <v>900</v>
      </c>
      <c r="D379" s="152" t="s">
        <v>901</v>
      </c>
      <c r="E379" s="150">
        <v>2</v>
      </c>
    </row>
    <row r="380" spans="1:5" customFormat="1" ht="15">
      <c r="A380" s="50" t="str">
        <f t="shared" si="14"/>
        <v>NUR</v>
      </c>
      <c r="B380" s="50" t="str">
        <f t="shared" si="15"/>
        <v>403</v>
      </c>
      <c r="C380" s="151" t="s">
        <v>902</v>
      </c>
      <c r="D380" s="152" t="s">
        <v>903</v>
      </c>
      <c r="E380" s="150">
        <v>2</v>
      </c>
    </row>
    <row r="381" spans="1:5" customFormat="1" ht="15">
      <c r="A381" s="50" t="str">
        <f t="shared" si="14"/>
        <v>NUR</v>
      </c>
      <c r="B381" s="50" t="str">
        <f t="shared" si="15"/>
        <v>405</v>
      </c>
      <c r="C381" s="151" t="s">
        <v>904</v>
      </c>
      <c r="D381" s="152" t="s">
        <v>905</v>
      </c>
      <c r="E381" s="150">
        <v>2</v>
      </c>
    </row>
    <row r="382" spans="1:5" customFormat="1" ht="15">
      <c r="A382" s="50" t="str">
        <f t="shared" si="14"/>
        <v>NUR</v>
      </c>
      <c r="B382" s="50" t="str">
        <f t="shared" si="15"/>
        <v>406</v>
      </c>
      <c r="C382" s="151" t="s">
        <v>906</v>
      </c>
      <c r="D382" s="152" t="s">
        <v>907</v>
      </c>
      <c r="E382" s="150">
        <v>2</v>
      </c>
    </row>
    <row r="383" spans="1:5" customFormat="1" ht="15">
      <c r="A383" s="50" t="str">
        <f t="shared" si="14"/>
        <v>NUR</v>
      </c>
      <c r="B383" s="50" t="str">
        <f t="shared" si="15"/>
        <v>413</v>
      </c>
      <c r="C383" s="151" t="s">
        <v>908</v>
      </c>
      <c r="D383" s="152" t="s">
        <v>909</v>
      </c>
      <c r="E383" s="150">
        <v>2</v>
      </c>
    </row>
    <row r="384" spans="1:5" customFormat="1" ht="15">
      <c r="A384" s="50" t="str">
        <f t="shared" si="14"/>
        <v>NUR</v>
      </c>
      <c r="B384" s="50" t="str">
        <f t="shared" si="15"/>
        <v>414</v>
      </c>
      <c r="C384" s="151" t="s">
        <v>910</v>
      </c>
      <c r="D384" s="152" t="s">
        <v>911</v>
      </c>
      <c r="E384" s="150">
        <v>2</v>
      </c>
    </row>
    <row r="385" spans="1:5" customFormat="1" ht="15">
      <c r="A385" s="50" t="str">
        <f t="shared" si="14"/>
        <v>NUR</v>
      </c>
      <c r="B385" s="50" t="str">
        <f t="shared" si="15"/>
        <v>423</v>
      </c>
      <c r="C385" s="151" t="s">
        <v>912</v>
      </c>
      <c r="D385" s="152" t="s">
        <v>913</v>
      </c>
      <c r="E385" s="150">
        <v>2</v>
      </c>
    </row>
    <row r="386" spans="1:5" customFormat="1" ht="15">
      <c r="A386" s="50" t="str">
        <f t="shared" si="14"/>
        <v>NUR</v>
      </c>
      <c r="B386" s="50" t="str">
        <f t="shared" si="15"/>
        <v>433</v>
      </c>
      <c r="C386" s="151" t="s">
        <v>914</v>
      </c>
      <c r="D386" s="152" t="s">
        <v>915</v>
      </c>
      <c r="E386" s="150">
        <v>2</v>
      </c>
    </row>
    <row r="387" spans="1:5" customFormat="1" ht="15">
      <c r="A387" s="50" t="str">
        <f t="shared" si="14"/>
        <v>NUR</v>
      </c>
      <c r="B387" s="50" t="str">
        <f t="shared" si="15"/>
        <v>448</v>
      </c>
      <c r="C387" s="151" t="s">
        <v>916</v>
      </c>
      <c r="D387" s="152" t="s">
        <v>917</v>
      </c>
      <c r="E387" s="150">
        <v>5</v>
      </c>
    </row>
    <row r="388" spans="1:5" customFormat="1" ht="15">
      <c r="A388" s="50" t="str">
        <f t="shared" si="14"/>
        <v>NUR</v>
      </c>
      <c r="B388" s="50" t="str">
        <f t="shared" si="15"/>
        <v>452</v>
      </c>
      <c r="C388" s="151" t="s">
        <v>918</v>
      </c>
      <c r="D388" s="152" t="s">
        <v>913</v>
      </c>
      <c r="E388" s="150">
        <v>3</v>
      </c>
    </row>
    <row r="389" spans="1:5" customFormat="1" ht="15">
      <c r="A389" s="50" t="str">
        <f t="shared" si="14"/>
        <v>NUR</v>
      </c>
      <c r="B389" s="50" t="str">
        <f t="shared" si="15"/>
        <v>453</v>
      </c>
      <c r="C389" s="151" t="s">
        <v>919</v>
      </c>
      <c r="D389" s="152" t="s">
        <v>915</v>
      </c>
      <c r="E389" s="150">
        <v>3</v>
      </c>
    </row>
    <row r="390" spans="1:5" customFormat="1" ht="15">
      <c r="A390" s="50" t="str">
        <f t="shared" si="14"/>
        <v>NUR</v>
      </c>
      <c r="B390" s="50" t="str">
        <f t="shared" si="15"/>
        <v>455</v>
      </c>
      <c r="C390" s="151" t="s">
        <v>920</v>
      </c>
      <c r="D390" s="152" t="s">
        <v>921</v>
      </c>
      <c r="E390" s="150">
        <v>2</v>
      </c>
    </row>
    <row r="391" spans="1:5" customFormat="1" ht="15">
      <c r="A391" s="50" t="str">
        <f t="shared" si="14"/>
        <v>PMY</v>
      </c>
      <c r="B391" s="50" t="str">
        <f t="shared" si="15"/>
        <v>300</v>
      </c>
      <c r="C391" s="151" t="s">
        <v>922</v>
      </c>
      <c r="D391" s="152" t="s">
        <v>923</v>
      </c>
      <c r="E391" s="150">
        <v>2</v>
      </c>
    </row>
    <row r="392" spans="1:5" customFormat="1" ht="15">
      <c r="A392" s="50" t="str">
        <f t="shared" si="14"/>
        <v>PMY</v>
      </c>
      <c r="B392" s="50" t="str">
        <f t="shared" si="15"/>
        <v>301</v>
      </c>
      <c r="C392" s="151" t="s">
        <v>924</v>
      </c>
      <c r="D392" s="152" t="s">
        <v>925</v>
      </c>
      <c r="E392" s="150">
        <v>3</v>
      </c>
    </row>
    <row r="393" spans="1:5" customFormat="1" ht="15">
      <c r="A393" s="50" t="str">
        <f t="shared" si="14"/>
        <v>PMY</v>
      </c>
      <c r="B393" s="50" t="str">
        <f t="shared" si="15"/>
        <v>302</v>
      </c>
      <c r="C393" s="151" t="s">
        <v>926</v>
      </c>
      <c r="D393" s="152" t="s">
        <v>927</v>
      </c>
      <c r="E393" s="150">
        <v>3</v>
      </c>
    </row>
    <row r="394" spans="1:5" customFormat="1" ht="15">
      <c r="A394" s="50" t="str">
        <f t="shared" si="14"/>
        <v>PMY</v>
      </c>
      <c r="B394" s="50" t="str">
        <f t="shared" si="15"/>
        <v>304</v>
      </c>
      <c r="C394" s="151" t="s">
        <v>928</v>
      </c>
      <c r="D394" s="152" t="s">
        <v>929</v>
      </c>
      <c r="E394" s="150">
        <v>3</v>
      </c>
    </row>
    <row r="395" spans="1:5" customFormat="1" ht="15">
      <c r="A395" s="50" t="str">
        <f t="shared" si="14"/>
        <v>PMY</v>
      </c>
      <c r="B395" s="50" t="str">
        <f t="shared" si="15"/>
        <v>443</v>
      </c>
      <c r="C395" s="151" t="s">
        <v>930</v>
      </c>
      <c r="D395" s="152" t="s">
        <v>931</v>
      </c>
      <c r="E395" s="150">
        <v>1</v>
      </c>
    </row>
    <row r="396" spans="1:5" customFormat="1" ht="15">
      <c r="A396" s="50" t="str">
        <f t="shared" si="14"/>
        <v>PTH</v>
      </c>
      <c r="B396" s="50" t="str">
        <f t="shared" si="15"/>
        <v>350</v>
      </c>
      <c r="C396" s="151" t="s">
        <v>932</v>
      </c>
      <c r="D396" s="152" t="s">
        <v>933</v>
      </c>
      <c r="E396" s="150">
        <v>3</v>
      </c>
    </row>
    <row r="397" spans="1:5" customFormat="1" ht="15">
      <c r="A397" s="50" t="str">
        <f t="shared" si="14"/>
        <v>PHC</v>
      </c>
      <c r="B397" s="50" t="str">
        <f t="shared" si="15"/>
        <v>351</v>
      </c>
      <c r="C397" s="151" t="s">
        <v>934</v>
      </c>
      <c r="D397" s="152" t="s">
        <v>935</v>
      </c>
      <c r="E397" s="150">
        <v>3</v>
      </c>
    </row>
    <row r="398" spans="1:5" customFormat="1" ht="15">
      <c r="A398" s="50" t="str">
        <f t="shared" si="14"/>
        <v>PHC</v>
      </c>
      <c r="B398" s="50" t="str">
        <f t="shared" si="15"/>
        <v>401</v>
      </c>
      <c r="C398" s="151" t="s">
        <v>936</v>
      </c>
      <c r="D398" s="152" t="s">
        <v>937</v>
      </c>
      <c r="E398" s="150">
        <v>3</v>
      </c>
    </row>
    <row r="399" spans="1:5" customFormat="1" ht="15">
      <c r="A399" s="50" t="str">
        <f t="shared" si="14"/>
        <v>PHC</v>
      </c>
      <c r="B399" s="50" t="str">
        <f t="shared" si="15"/>
        <v>402</v>
      </c>
      <c r="C399" s="151" t="s">
        <v>938</v>
      </c>
      <c r="D399" s="152" t="s">
        <v>939</v>
      </c>
      <c r="E399" s="150">
        <v>2</v>
      </c>
    </row>
    <row r="400" spans="1:5" customFormat="1" ht="15">
      <c r="A400" s="50" t="str">
        <f t="shared" ref="A400:A463" si="16">LEFT(C400,3)</f>
        <v>PHC</v>
      </c>
      <c r="B400" s="50" t="str">
        <f t="shared" ref="B400:B463" si="17">RIGHT(C400,3)</f>
        <v>406</v>
      </c>
      <c r="C400" s="151" t="s">
        <v>940</v>
      </c>
      <c r="D400" s="152" t="s">
        <v>941</v>
      </c>
      <c r="E400" s="150">
        <v>3</v>
      </c>
    </row>
    <row r="401" spans="1:5" customFormat="1" ht="15">
      <c r="A401" s="50" t="str">
        <f t="shared" si="16"/>
        <v>PHC</v>
      </c>
      <c r="B401" s="50" t="str">
        <f t="shared" si="17"/>
        <v>414</v>
      </c>
      <c r="C401" s="151" t="s">
        <v>942</v>
      </c>
      <c r="D401" s="152" t="s">
        <v>943</v>
      </c>
      <c r="E401" s="150">
        <v>1</v>
      </c>
    </row>
    <row r="402" spans="1:5" customFormat="1" ht="15">
      <c r="A402" s="50" t="str">
        <f t="shared" si="16"/>
        <v>PHC</v>
      </c>
      <c r="B402" s="50" t="str">
        <f t="shared" si="17"/>
        <v>422</v>
      </c>
      <c r="C402" s="151" t="s">
        <v>944</v>
      </c>
      <c r="D402" s="152" t="s">
        <v>945</v>
      </c>
      <c r="E402" s="150">
        <v>1</v>
      </c>
    </row>
    <row r="403" spans="1:5" customFormat="1" ht="15">
      <c r="A403" s="50" t="str">
        <f t="shared" si="16"/>
        <v>PHC</v>
      </c>
      <c r="B403" s="50" t="str">
        <f t="shared" si="17"/>
        <v>424</v>
      </c>
      <c r="C403" s="151" t="s">
        <v>946</v>
      </c>
      <c r="D403" s="152" t="s">
        <v>947</v>
      </c>
      <c r="E403" s="150">
        <v>1</v>
      </c>
    </row>
    <row r="404" spans="1:5" customFormat="1" ht="15">
      <c r="A404" s="50" t="str">
        <f t="shared" si="16"/>
        <v>PHC</v>
      </c>
      <c r="B404" s="50" t="str">
        <f t="shared" si="17"/>
        <v>434</v>
      </c>
      <c r="C404" s="151" t="s">
        <v>948</v>
      </c>
      <c r="D404" s="152" t="s">
        <v>949</v>
      </c>
      <c r="E404" s="150">
        <v>1</v>
      </c>
    </row>
    <row r="405" spans="1:5" customFormat="1" ht="15">
      <c r="A405" s="50" t="str">
        <f t="shared" si="16"/>
        <v>PHC</v>
      </c>
      <c r="B405" s="50" t="str">
        <f t="shared" si="17"/>
        <v>451</v>
      </c>
      <c r="C405" s="151" t="s">
        <v>950</v>
      </c>
      <c r="D405" s="152" t="s">
        <v>951</v>
      </c>
      <c r="E405" s="150">
        <v>3</v>
      </c>
    </row>
    <row r="406" spans="1:5" customFormat="1" ht="15">
      <c r="A406" s="50" t="str">
        <f t="shared" si="16"/>
        <v>PHM</v>
      </c>
      <c r="B406" s="50" t="str">
        <f t="shared" si="17"/>
        <v>296</v>
      </c>
      <c r="C406" s="151" t="s">
        <v>952</v>
      </c>
      <c r="D406" s="152" t="s">
        <v>736</v>
      </c>
      <c r="E406" s="150">
        <v>1</v>
      </c>
    </row>
    <row r="407" spans="1:5" customFormat="1" ht="15">
      <c r="A407" s="50" t="str">
        <f t="shared" si="16"/>
        <v>PHM</v>
      </c>
      <c r="B407" s="50" t="str">
        <f t="shared" si="17"/>
        <v>396</v>
      </c>
      <c r="C407" s="151" t="s">
        <v>953</v>
      </c>
      <c r="D407" s="152" t="s">
        <v>736</v>
      </c>
      <c r="E407" s="150">
        <v>1</v>
      </c>
    </row>
    <row r="408" spans="1:5" customFormat="1" ht="15">
      <c r="A408" s="50" t="str">
        <f t="shared" si="16"/>
        <v>PHM</v>
      </c>
      <c r="B408" s="50" t="str">
        <f t="shared" si="17"/>
        <v>402</v>
      </c>
      <c r="C408" s="151" t="s">
        <v>954</v>
      </c>
      <c r="D408" s="152" t="s">
        <v>955</v>
      </c>
      <c r="E408" s="150">
        <v>3</v>
      </c>
    </row>
    <row r="409" spans="1:5" customFormat="1" ht="15">
      <c r="A409" s="50" t="str">
        <f t="shared" si="16"/>
        <v>PHM</v>
      </c>
      <c r="B409" s="50" t="str">
        <f t="shared" si="17"/>
        <v>404</v>
      </c>
      <c r="C409" s="151" t="s">
        <v>956</v>
      </c>
      <c r="D409" s="152" t="s">
        <v>957</v>
      </c>
      <c r="E409" s="150">
        <v>3</v>
      </c>
    </row>
    <row r="410" spans="1:5" customFormat="1" ht="15">
      <c r="A410" s="50" t="str">
        <f t="shared" si="16"/>
        <v>PHM</v>
      </c>
      <c r="B410" s="50" t="str">
        <f t="shared" si="17"/>
        <v>407</v>
      </c>
      <c r="C410" s="151" t="s">
        <v>958</v>
      </c>
      <c r="D410" s="152" t="s">
        <v>959</v>
      </c>
      <c r="E410" s="150">
        <v>3</v>
      </c>
    </row>
    <row r="411" spans="1:5" customFormat="1" ht="15">
      <c r="A411" s="50" t="str">
        <f t="shared" si="16"/>
        <v>PHM</v>
      </c>
      <c r="B411" s="50" t="str">
        <f t="shared" si="17"/>
        <v>410</v>
      </c>
      <c r="C411" s="151" t="s">
        <v>960</v>
      </c>
      <c r="D411" s="152" t="s">
        <v>961</v>
      </c>
      <c r="E411" s="150">
        <v>2</v>
      </c>
    </row>
    <row r="412" spans="1:5" customFormat="1" ht="15">
      <c r="A412" s="50" t="str">
        <f t="shared" si="16"/>
        <v>PHM</v>
      </c>
      <c r="B412" s="50" t="str">
        <f t="shared" si="17"/>
        <v>413</v>
      </c>
      <c r="C412" s="151" t="s">
        <v>962</v>
      </c>
      <c r="D412" s="152" t="s">
        <v>963</v>
      </c>
      <c r="E412" s="150">
        <v>2</v>
      </c>
    </row>
    <row r="413" spans="1:5" customFormat="1" ht="15">
      <c r="A413" s="50" t="str">
        <f t="shared" si="16"/>
        <v>PHM</v>
      </c>
      <c r="B413" s="50" t="str">
        <f t="shared" si="17"/>
        <v>447</v>
      </c>
      <c r="C413" s="151" t="s">
        <v>964</v>
      </c>
      <c r="D413" s="152" t="s">
        <v>965</v>
      </c>
      <c r="E413" s="150">
        <v>4</v>
      </c>
    </row>
    <row r="414" spans="1:5" customFormat="1" ht="15">
      <c r="A414" s="50" t="str">
        <f t="shared" si="16"/>
        <v>PHM</v>
      </c>
      <c r="B414" s="50" t="str">
        <f t="shared" si="17"/>
        <v>448</v>
      </c>
      <c r="C414" s="151" t="s">
        <v>966</v>
      </c>
      <c r="D414" s="152" t="s">
        <v>967</v>
      </c>
      <c r="E414" s="150">
        <v>4</v>
      </c>
    </row>
    <row r="415" spans="1:5" customFormat="1" ht="15">
      <c r="A415" s="50" t="str">
        <f t="shared" si="16"/>
        <v>PHM</v>
      </c>
      <c r="B415" s="50" t="str">
        <f t="shared" si="17"/>
        <v>496</v>
      </c>
      <c r="C415" s="151" t="s">
        <v>968</v>
      </c>
      <c r="D415" s="152" t="s">
        <v>736</v>
      </c>
      <c r="E415" s="150">
        <v>1</v>
      </c>
    </row>
    <row r="416" spans="1:5" customFormat="1" ht="15">
      <c r="A416" s="50" t="str">
        <f t="shared" si="16"/>
        <v>REM</v>
      </c>
      <c r="B416" s="50" t="str">
        <f t="shared" si="17"/>
        <v>400</v>
      </c>
      <c r="C416" s="151" t="s">
        <v>969</v>
      </c>
      <c r="D416" s="152" t="s">
        <v>970</v>
      </c>
      <c r="E416" s="150">
        <v>2</v>
      </c>
    </row>
    <row r="417" spans="1:5" customFormat="1" ht="15">
      <c r="A417" s="50" t="str">
        <f t="shared" si="16"/>
        <v xml:space="preserve">SE </v>
      </c>
      <c r="B417" s="50" t="str">
        <f t="shared" si="17"/>
        <v>445</v>
      </c>
      <c r="C417" s="151" t="s">
        <v>971</v>
      </c>
      <c r="D417" s="152" t="s">
        <v>972</v>
      </c>
      <c r="E417" s="150">
        <v>3</v>
      </c>
    </row>
    <row r="418" spans="1:5" customFormat="1" ht="15">
      <c r="A418" s="50" t="str">
        <f t="shared" si="16"/>
        <v>SOC</v>
      </c>
      <c r="B418" s="50" t="str">
        <f t="shared" si="17"/>
        <v>323</v>
      </c>
      <c r="C418" s="151" t="s">
        <v>973</v>
      </c>
      <c r="D418" s="152" t="s">
        <v>974</v>
      </c>
      <c r="E418" s="150">
        <v>1</v>
      </c>
    </row>
    <row r="419" spans="1:5" customFormat="1" ht="15">
      <c r="A419" s="50" t="str">
        <f t="shared" si="16"/>
        <v>SPM</v>
      </c>
      <c r="B419" s="50" t="str">
        <f t="shared" si="17"/>
        <v>200</v>
      </c>
      <c r="C419" s="151" t="s">
        <v>975</v>
      </c>
      <c r="D419" s="152" t="s">
        <v>976</v>
      </c>
      <c r="E419" s="150">
        <v>1</v>
      </c>
    </row>
    <row r="420" spans="1:5" customFormat="1" ht="15">
      <c r="A420" s="50" t="str">
        <f t="shared" si="16"/>
        <v>SPM</v>
      </c>
      <c r="B420" s="50" t="str">
        <f t="shared" si="17"/>
        <v>300</v>
      </c>
      <c r="C420" s="151" t="s">
        <v>977</v>
      </c>
      <c r="D420" s="152" t="s">
        <v>978</v>
      </c>
      <c r="E420" s="150">
        <v>1</v>
      </c>
    </row>
    <row r="421" spans="1:5" customFormat="1" ht="15">
      <c r="A421" s="50" t="str">
        <f t="shared" si="16"/>
        <v>SPM</v>
      </c>
      <c r="B421" s="50" t="str">
        <f t="shared" si="17"/>
        <v>302</v>
      </c>
      <c r="C421" s="151" t="s">
        <v>979</v>
      </c>
      <c r="D421" s="152" t="s">
        <v>980</v>
      </c>
      <c r="E421" s="150">
        <v>2</v>
      </c>
    </row>
    <row r="422" spans="1:5" customFormat="1" ht="15">
      <c r="A422" s="50" t="str">
        <f t="shared" si="16"/>
        <v>SPM</v>
      </c>
      <c r="B422" s="50" t="str">
        <f t="shared" si="17"/>
        <v>413</v>
      </c>
      <c r="C422" s="151" t="s">
        <v>981</v>
      </c>
      <c r="D422" s="152" t="s">
        <v>982</v>
      </c>
      <c r="E422" s="150">
        <v>1</v>
      </c>
    </row>
    <row r="423" spans="1:5" customFormat="1" ht="15">
      <c r="A423" s="50" t="str">
        <f t="shared" si="16"/>
        <v>STA</v>
      </c>
      <c r="B423" s="50" t="str">
        <f t="shared" si="17"/>
        <v>423</v>
      </c>
      <c r="C423" s="151" t="s">
        <v>983</v>
      </c>
      <c r="D423" s="152" t="s">
        <v>984</v>
      </c>
      <c r="E423" s="150">
        <v>3</v>
      </c>
    </row>
    <row r="424" spans="1:5" customFormat="1" ht="15">
      <c r="A424" s="50" t="str">
        <f t="shared" si="16"/>
        <v>SUR</v>
      </c>
      <c r="B424" s="50" t="str">
        <f t="shared" si="17"/>
        <v>251</v>
      </c>
      <c r="C424" s="151" t="s">
        <v>985</v>
      </c>
      <c r="D424" s="152" t="s">
        <v>986</v>
      </c>
      <c r="E424" s="150">
        <v>2</v>
      </c>
    </row>
    <row r="425" spans="1:5" customFormat="1" ht="15">
      <c r="A425" s="50" t="str">
        <f t="shared" si="16"/>
        <v>TOU</v>
      </c>
      <c r="B425" s="50" t="str">
        <f t="shared" si="17"/>
        <v>151</v>
      </c>
      <c r="C425" s="151" t="s">
        <v>987</v>
      </c>
      <c r="D425" s="152" t="s">
        <v>988</v>
      </c>
      <c r="E425" s="150">
        <v>2</v>
      </c>
    </row>
    <row r="426" spans="1:5" customFormat="1" ht="15">
      <c r="A426" s="50" t="str">
        <f t="shared" si="16"/>
        <v>TOU</v>
      </c>
      <c r="B426" s="50" t="str">
        <f t="shared" si="17"/>
        <v>296</v>
      </c>
      <c r="C426" s="151" t="s">
        <v>989</v>
      </c>
      <c r="D426" s="152" t="s">
        <v>736</v>
      </c>
      <c r="E426" s="150">
        <v>1</v>
      </c>
    </row>
    <row r="427" spans="1:5" customFormat="1" ht="15">
      <c r="A427" s="50" t="str">
        <f t="shared" si="16"/>
        <v>TOU</v>
      </c>
      <c r="B427" s="50" t="str">
        <f t="shared" si="17"/>
        <v>348</v>
      </c>
      <c r="C427" s="151" t="s">
        <v>990</v>
      </c>
      <c r="D427" s="152" t="s">
        <v>738</v>
      </c>
      <c r="E427" s="150">
        <v>5</v>
      </c>
    </row>
    <row r="428" spans="1:5" customFormat="1" ht="15">
      <c r="A428" s="50" t="str">
        <f t="shared" si="16"/>
        <v>TOU</v>
      </c>
      <c r="B428" s="50" t="str">
        <f t="shared" si="17"/>
        <v>349</v>
      </c>
      <c r="C428" s="151" t="s">
        <v>991</v>
      </c>
      <c r="D428" s="152" t="s">
        <v>649</v>
      </c>
      <c r="E428" s="150">
        <v>1</v>
      </c>
    </row>
    <row r="429" spans="1:5" customFormat="1" ht="15">
      <c r="A429" s="50" t="str">
        <f t="shared" si="16"/>
        <v>TOU</v>
      </c>
      <c r="B429" s="50" t="str">
        <f t="shared" si="17"/>
        <v>361</v>
      </c>
      <c r="C429" s="151" t="s">
        <v>992</v>
      </c>
      <c r="D429" s="152" t="s">
        <v>993</v>
      </c>
      <c r="E429" s="150">
        <v>2</v>
      </c>
    </row>
    <row r="430" spans="1:5" customFormat="1" ht="15">
      <c r="A430" s="50" t="str">
        <f t="shared" si="16"/>
        <v>TOU</v>
      </c>
      <c r="B430" s="50" t="str">
        <f t="shared" si="17"/>
        <v>362</v>
      </c>
      <c r="C430" s="151" t="s">
        <v>994</v>
      </c>
      <c r="D430" s="152" t="s">
        <v>995</v>
      </c>
      <c r="E430" s="150">
        <v>2</v>
      </c>
    </row>
    <row r="431" spans="1:5" customFormat="1" ht="15">
      <c r="A431" s="50" t="str">
        <f t="shared" si="16"/>
        <v>TOU</v>
      </c>
      <c r="B431" s="50" t="str">
        <f t="shared" si="17"/>
        <v>364</v>
      </c>
      <c r="C431" s="151" t="s">
        <v>996</v>
      </c>
      <c r="D431" s="152" t="s">
        <v>997</v>
      </c>
      <c r="E431" s="150">
        <v>3</v>
      </c>
    </row>
    <row r="432" spans="1:5" customFormat="1" ht="15">
      <c r="A432" s="50" t="str">
        <f t="shared" si="16"/>
        <v>TOU</v>
      </c>
      <c r="B432" s="50" t="str">
        <f t="shared" si="17"/>
        <v>396</v>
      </c>
      <c r="C432" s="151" t="s">
        <v>998</v>
      </c>
      <c r="D432" s="152" t="s">
        <v>736</v>
      </c>
      <c r="E432" s="150">
        <v>1</v>
      </c>
    </row>
    <row r="433" spans="1:5" customFormat="1" ht="15">
      <c r="A433" s="50" t="str">
        <f t="shared" si="16"/>
        <v>TOU</v>
      </c>
      <c r="B433" s="50" t="str">
        <f t="shared" si="17"/>
        <v>399</v>
      </c>
      <c r="C433" s="151" t="s">
        <v>999</v>
      </c>
      <c r="D433" s="152" t="s">
        <v>698</v>
      </c>
      <c r="E433" s="150">
        <v>5</v>
      </c>
    </row>
    <row r="434" spans="1:5" customFormat="1" ht="15">
      <c r="A434" s="50" t="str">
        <f t="shared" si="16"/>
        <v>TOU</v>
      </c>
      <c r="B434" s="50" t="str">
        <f t="shared" si="17"/>
        <v>404</v>
      </c>
      <c r="C434" s="151" t="s">
        <v>1000</v>
      </c>
      <c r="D434" s="152" t="s">
        <v>1001</v>
      </c>
      <c r="E434" s="150">
        <v>3</v>
      </c>
    </row>
    <row r="435" spans="1:5" customFormat="1" ht="15">
      <c r="A435" s="50" t="str">
        <f t="shared" si="16"/>
        <v>TOU</v>
      </c>
      <c r="B435" s="50" t="str">
        <f t="shared" si="17"/>
        <v>405</v>
      </c>
      <c r="C435" s="151" t="s">
        <v>1002</v>
      </c>
      <c r="D435" s="152" t="s">
        <v>1003</v>
      </c>
      <c r="E435" s="150">
        <v>2</v>
      </c>
    </row>
    <row r="436" spans="1:5" customFormat="1" ht="15">
      <c r="A436" s="50" t="str">
        <f t="shared" si="16"/>
        <v>TOU</v>
      </c>
      <c r="B436" s="50" t="str">
        <f t="shared" si="17"/>
        <v>411</v>
      </c>
      <c r="C436" s="151" t="s">
        <v>1004</v>
      </c>
      <c r="D436" s="152" t="s">
        <v>1005</v>
      </c>
      <c r="E436" s="150">
        <v>2</v>
      </c>
    </row>
    <row r="437" spans="1:5" customFormat="1" ht="15">
      <c r="A437" s="50" t="str">
        <f t="shared" si="16"/>
        <v>TOU</v>
      </c>
      <c r="B437" s="50" t="str">
        <f t="shared" si="17"/>
        <v>431</v>
      </c>
      <c r="C437" s="151" t="s">
        <v>1006</v>
      </c>
      <c r="D437" s="152" t="s">
        <v>1007</v>
      </c>
      <c r="E437" s="150">
        <v>2</v>
      </c>
    </row>
    <row r="438" spans="1:5" customFormat="1" ht="15">
      <c r="A438" s="50" t="str">
        <f t="shared" si="16"/>
        <v>TOU</v>
      </c>
      <c r="B438" s="50" t="str">
        <f t="shared" si="17"/>
        <v>448</v>
      </c>
      <c r="C438" s="153" t="s">
        <v>1008</v>
      </c>
      <c r="D438" s="154" t="s">
        <v>1009</v>
      </c>
      <c r="E438" s="153">
        <v>5</v>
      </c>
    </row>
    <row r="439" spans="1:5" customFormat="1" ht="15">
      <c r="A439" s="50" t="str">
        <f t="shared" si="16"/>
        <v>TOU</v>
      </c>
      <c r="B439" s="50" t="str">
        <f t="shared" si="17"/>
        <v>449</v>
      </c>
      <c r="C439" s="153" t="s">
        <v>1010</v>
      </c>
      <c r="D439" s="154" t="s">
        <v>1011</v>
      </c>
      <c r="E439" s="153">
        <v>5</v>
      </c>
    </row>
    <row r="440" spans="1:5" customFormat="1" ht="15">
      <c r="A440" s="50" t="str">
        <f t="shared" si="16"/>
        <v>TOU</v>
      </c>
      <c r="B440" s="50" t="str">
        <f t="shared" si="17"/>
        <v>496</v>
      </c>
      <c r="C440" s="153" t="s">
        <v>1012</v>
      </c>
      <c r="D440" s="155" t="s">
        <v>736</v>
      </c>
      <c r="E440" s="153">
        <v>1</v>
      </c>
    </row>
    <row r="441" spans="1:5" customFormat="1" ht="15">
      <c r="A441" s="50" t="str">
        <f t="shared" si="16"/>
        <v>UIU</v>
      </c>
      <c r="B441" s="50" t="str">
        <f t="shared" si="17"/>
        <v>101</v>
      </c>
      <c r="C441" s="153" t="s">
        <v>1013</v>
      </c>
      <c r="D441" s="155" t="s">
        <v>1014</v>
      </c>
      <c r="E441" s="153">
        <v>3</v>
      </c>
    </row>
    <row r="442" spans="1:5" customFormat="1" ht="15">
      <c r="A442" s="50" t="str">
        <f t="shared" si="16"/>
        <v>UIU</v>
      </c>
      <c r="B442" s="50" t="str">
        <f t="shared" si="17"/>
        <v>211</v>
      </c>
      <c r="C442" s="153" t="s">
        <v>1015</v>
      </c>
      <c r="D442" s="155" t="s">
        <v>1016</v>
      </c>
      <c r="E442" s="153">
        <v>4</v>
      </c>
    </row>
    <row r="443" spans="1:5" customFormat="1" ht="15">
      <c r="A443" s="50" t="str">
        <f t="shared" si="16"/>
        <v>UIU</v>
      </c>
      <c r="B443" s="50" t="str">
        <f t="shared" si="17"/>
        <v>303</v>
      </c>
      <c r="C443" s="153" t="s">
        <v>1017</v>
      </c>
      <c r="D443" s="155" t="s">
        <v>1018</v>
      </c>
      <c r="E443" s="153">
        <v>3</v>
      </c>
    </row>
    <row r="444" spans="1:5" customFormat="1" ht="15">
      <c r="A444" s="50" t="str">
        <f t="shared" si="16"/>
        <v>PHM</v>
      </c>
      <c r="B444" s="50" t="str">
        <f t="shared" si="17"/>
        <v>410</v>
      </c>
      <c r="C444" s="153" t="s">
        <v>1019</v>
      </c>
      <c r="D444" s="155" t="s">
        <v>961</v>
      </c>
      <c r="E444" s="153">
        <v>2</v>
      </c>
    </row>
    <row r="445" spans="1:5" customFormat="1" ht="15">
      <c r="A445" s="50" t="str">
        <f t="shared" si="16"/>
        <v>PHM</v>
      </c>
      <c r="B445" s="50" t="str">
        <f t="shared" si="17"/>
        <v>413</v>
      </c>
      <c r="C445" s="153" t="s">
        <v>1020</v>
      </c>
      <c r="D445" s="155" t="s">
        <v>963</v>
      </c>
      <c r="E445" s="156">
        <v>2</v>
      </c>
    </row>
    <row r="446" spans="1:5" customFormat="1" ht="15">
      <c r="A446" s="50" t="str">
        <f t="shared" si="16"/>
        <v>PHM</v>
      </c>
      <c r="B446" s="50" t="str">
        <f t="shared" si="17"/>
        <v>447</v>
      </c>
      <c r="C446" s="153" t="s">
        <v>1021</v>
      </c>
      <c r="D446" s="155" t="s">
        <v>965</v>
      </c>
      <c r="E446" s="156">
        <v>4</v>
      </c>
    </row>
    <row r="447" spans="1:5" customFormat="1" ht="15">
      <c r="A447" s="50" t="str">
        <f t="shared" si="16"/>
        <v>PHM</v>
      </c>
      <c r="B447" s="50" t="str">
        <f t="shared" si="17"/>
        <v>448</v>
      </c>
      <c r="C447" s="151" t="s">
        <v>1022</v>
      </c>
      <c r="D447" s="157" t="s">
        <v>967</v>
      </c>
      <c r="E447" s="158">
        <v>4</v>
      </c>
    </row>
    <row r="448" spans="1:5" customFormat="1" ht="15">
      <c r="A448" s="50" t="str">
        <f t="shared" si="16"/>
        <v>PHM</v>
      </c>
      <c r="B448" s="50" t="str">
        <f t="shared" si="17"/>
        <v>496</v>
      </c>
      <c r="C448" s="151" t="s">
        <v>1023</v>
      </c>
      <c r="D448" s="157" t="s">
        <v>736</v>
      </c>
      <c r="E448" s="158">
        <v>1</v>
      </c>
    </row>
    <row r="449" spans="1:5" customFormat="1" ht="15">
      <c r="A449" s="50" t="str">
        <f t="shared" si="16"/>
        <v>REM</v>
      </c>
      <c r="B449" s="50" t="str">
        <f t="shared" si="17"/>
        <v>400</v>
      </c>
      <c r="C449" s="151" t="s">
        <v>1024</v>
      </c>
      <c r="D449" s="157" t="s">
        <v>970</v>
      </c>
      <c r="E449" s="151">
        <v>2</v>
      </c>
    </row>
    <row r="450" spans="1:5" customFormat="1" ht="15">
      <c r="A450" s="50" t="str">
        <f t="shared" si="16"/>
        <v>SE4</v>
      </c>
      <c r="B450" s="50" t="str">
        <f t="shared" si="17"/>
        <v>445</v>
      </c>
      <c r="C450" s="151" t="s">
        <v>1025</v>
      </c>
      <c r="D450" s="157" t="s">
        <v>972</v>
      </c>
      <c r="E450" s="151">
        <v>3</v>
      </c>
    </row>
    <row r="451" spans="1:5" customFormat="1" ht="15">
      <c r="A451" s="50" t="str">
        <f t="shared" si="16"/>
        <v>SOC</v>
      </c>
      <c r="B451" s="50" t="str">
        <f t="shared" si="17"/>
        <v>323</v>
      </c>
      <c r="C451" s="151" t="s">
        <v>1026</v>
      </c>
      <c r="D451" s="157" t="s">
        <v>974</v>
      </c>
      <c r="E451" s="151">
        <v>1</v>
      </c>
    </row>
    <row r="452" spans="1:5" customFormat="1" ht="15">
      <c r="A452" s="50" t="str">
        <f t="shared" si="16"/>
        <v>SPM</v>
      </c>
      <c r="B452" s="50" t="str">
        <f t="shared" si="17"/>
        <v>200</v>
      </c>
      <c r="C452" s="151" t="s">
        <v>1027</v>
      </c>
      <c r="D452" s="157" t="s">
        <v>976</v>
      </c>
      <c r="E452" s="158">
        <v>1</v>
      </c>
    </row>
    <row r="453" spans="1:5" customFormat="1" ht="15">
      <c r="A453" s="50" t="str">
        <f t="shared" si="16"/>
        <v>SPM</v>
      </c>
      <c r="B453" s="50" t="str">
        <f t="shared" si="17"/>
        <v>300</v>
      </c>
      <c r="C453" s="151" t="s">
        <v>1028</v>
      </c>
      <c r="D453" s="157" t="s">
        <v>978</v>
      </c>
      <c r="E453" s="158">
        <v>1</v>
      </c>
    </row>
    <row r="454" spans="1:5" customFormat="1" ht="15">
      <c r="A454" s="50" t="str">
        <f t="shared" si="16"/>
        <v>SPM</v>
      </c>
      <c r="B454" s="50" t="str">
        <f t="shared" si="17"/>
        <v>302</v>
      </c>
      <c r="C454" s="151" t="s">
        <v>1029</v>
      </c>
      <c r="D454" s="157" t="s">
        <v>980</v>
      </c>
      <c r="E454" s="158">
        <v>2</v>
      </c>
    </row>
    <row r="455" spans="1:5" customFormat="1" ht="15">
      <c r="A455" s="50" t="str">
        <f t="shared" si="16"/>
        <v>SPM</v>
      </c>
      <c r="B455" s="50" t="str">
        <f t="shared" si="17"/>
        <v>413</v>
      </c>
      <c r="C455" s="151" t="s">
        <v>1030</v>
      </c>
      <c r="D455" s="157" t="s">
        <v>982</v>
      </c>
      <c r="E455" s="158">
        <v>1</v>
      </c>
    </row>
    <row r="456" spans="1:5" customFormat="1" ht="15">
      <c r="A456" s="50" t="str">
        <f t="shared" si="16"/>
        <v>STA</v>
      </c>
      <c r="B456" s="50" t="str">
        <f t="shared" si="17"/>
        <v>423</v>
      </c>
      <c r="C456" s="151" t="s">
        <v>1031</v>
      </c>
      <c r="D456" s="157" t="s">
        <v>984</v>
      </c>
      <c r="E456" s="158">
        <v>3</v>
      </c>
    </row>
    <row r="457" spans="1:5" customFormat="1" ht="15">
      <c r="A457" s="50" t="str">
        <f t="shared" si="16"/>
        <v>SUR</v>
      </c>
      <c r="B457" s="50" t="str">
        <f t="shared" si="17"/>
        <v>251</v>
      </c>
      <c r="C457" s="151" t="s">
        <v>1032</v>
      </c>
      <c r="D457" s="157" t="s">
        <v>1033</v>
      </c>
      <c r="E457" s="151">
        <v>2</v>
      </c>
    </row>
    <row r="458" spans="1:5" customFormat="1" ht="15">
      <c r="A458" s="50" t="str">
        <f t="shared" si="16"/>
        <v>TOU</v>
      </c>
      <c r="B458" s="50" t="str">
        <f t="shared" si="17"/>
        <v>151</v>
      </c>
      <c r="C458" s="151" t="s">
        <v>1034</v>
      </c>
      <c r="D458" s="157" t="s">
        <v>988</v>
      </c>
      <c r="E458" s="151">
        <v>2</v>
      </c>
    </row>
    <row r="459" spans="1:5" customFormat="1" ht="15">
      <c r="A459" s="50" t="str">
        <f t="shared" si="16"/>
        <v>TOU</v>
      </c>
      <c r="B459" s="50" t="str">
        <f t="shared" si="17"/>
        <v>296</v>
      </c>
      <c r="C459" s="151" t="s">
        <v>1035</v>
      </c>
      <c r="D459" s="157" t="s">
        <v>736</v>
      </c>
      <c r="E459" s="151">
        <v>1</v>
      </c>
    </row>
    <row r="460" spans="1:5" customFormat="1" ht="15">
      <c r="A460" s="50" t="str">
        <f t="shared" si="16"/>
        <v>TOU</v>
      </c>
      <c r="B460" s="50" t="str">
        <f t="shared" si="17"/>
        <v>348</v>
      </c>
      <c r="C460" s="151" t="s">
        <v>1036</v>
      </c>
      <c r="D460" s="157" t="s">
        <v>738</v>
      </c>
      <c r="E460" s="151">
        <v>5</v>
      </c>
    </row>
    <row r="461" spans="1:5" customFormat="1" ht="15">
      <c r="A461" s="50" t="str">
        <f t="shared" si="16"/>
        <v>TOU</v>
      </c>
      <c r="B461" s="50" t="str">
        <f t="shared" si="17"/>
        <v>349</v>
      </c>
      <c r="C461" s="151" t="s">
        <v>1037</v>
      </c>
      <c r="D461" s="157" t="s">
        <v>649</v>
      </c>
      <c r="E461" s="151">
        <v>1</v>
      </c>
    </row>
    <row r="462" spans="1:5" customFormat="1" ht="15">
      <c r="A462" s="50" t="str">
        <f t="shared" si="16"/>
        <v>TOU</v>
      </c>
      <c r="B462" s="50" t="str">
        <f t="shared" si="17"/>
        <v>361</v>
      </c>
      <c r="C462" s="151" t="s">
        <v>1038</v>
      </c>
      <c r="D462" s="157" t="s">
        <v>993</v>
      </c>
      <c r="E462" s="158">
        <v>2</v>
      </c>
    </row>
    <row r="463" spans="1:5" customFormat="1" ht="15">
      <c r="A463" s="50" t="str">
        <f t="shared" si="16"/>
        <v>TOU</v>
      </c>
      <c r="B463" s="50" t="str">
        <f t="shared" si="17"/>
        <v>362</v>
      </c>
      <c r="C463" s="151" t="s">
        <v>1039</v>
      </c>
      <c r="D463" s="157" t="s">
        <v>995</v>
      </c>
      <c r="E463" s="158">
        <v>2</v>
      </c>
    </row>
    <row r="464" spans="1:5" customFormat="1" ht="15">
      <c r="A464" s="50" t="str">
        <f t="shared" ref="A464:A527" si="18">LEFT(C464,3)</f>
        <v>TOU</v>
      </c>
      <c r="B464" s="50" t="str">
        <f t="shared" ref="B464:B527" si="19">RIGHT(C464,3)</f>
        <v>364</v>
      </c>
      <c r="C464" s="151" t="s">
        <v>1040</v>
      </c>
      <c r="D464" s="157" t="s">
        <v>997</v>
      </c>
      <c r="E464" s="158">
        <v>3</v>
      </c>
    </row>
    <row r="465" spans="1:5" customFormat="1" ht="15">
      <c r="A465" s="50" t="str">
        <f t="shared" si="18"/>
        <v>TOU</v>
      </c>
      <c r="B465" s="50" t="str">
        <f t="shared" si="19"/>
        <v>396</v>
      </c>
      <c r="C465" s="151" t="s">
        <v>1041</v>
      </c>
      <c r="D465" s="157" t="s">
        <v>736</v>
      </c>
      <c r="E465" s="158">
        <v>1</v>
      </c>
    </row>
    <row r="466" spans="1:5" customFormat="1" ht="15">
      <c r="A466" s="50" t="str">
        <f t="shared" si="18"/>
        <v>TOU</v>
      </c>
      <c r="B466" s="50" t="str">
        <f t="shared" si="19"/>
        <v>399</v>
      </c>
      <c r="C466" s="151" t="s">
        <v>1042</v>
      </c>
      <c r="D466" s="157" t="s">
        <v>698</v>
      </c>
      <c r="E466" s="158">
        <v>5</v>
      </c>
    </row>
    <row r="467" spans="1:5" customFormat="1" ht="15">
      <c r="A467" s="50" t="str">
        <f t="shared" si="18"/>
        <v>TOU</v>
      </c>
      <c r="B467" s="50" t="str">
        <f t="shared" si="19"/>
        <v>404</v>
      </c>
      <c r="C467" s="151" t="s">
        <v>1043</v>
      </c>
      <c r="D467" s="152" t="s">
        <v>1001</v>
      </c>
      <c r="E467" s="151">
        <v>3</v>
      </c>
    </row>
    <row r="468" spans="1:5" customFormat="1" ht="15">
      <c r="A468" s="50" t="str">
        <f t="shared" si="18"/>
        <v>TOU</v>
      </c>
      <c r="B468" s="50" t="str">
        <f t="shared" si="19"/>
        <v>405</v>
      </c>
      <c r="C468" s="151" t="s">
        <v>1044</v>
      </c>
      <c r="D468" s="152" t="s">
        <v>1003</v>
      </c>
      <c r="E468" s="151">
        <v>2</v>
      </c>
    </row>
    <row r="469" spans="1:5" customFormat="1" ht="15">
      <c r="A469" s="50" t="str">
        <f t="shared" si="18"/>
        <v>TOU</v>
      </c>
      <c r="B469" s="50" t="str">
        <f t="shared" si="19"/>
        <v>411</v>
      </c>
      <c r="C469" s="151" t="s">
        <v>1045</v>
      </c>
      <c r="D469" s="152" t="s">
        <v>1005</v>
      </c>
      <c r="E469" s="151">
        <v>2</v>
      </c>
    </row>
    <row r="470" spans="1:5" customFormat="1" ht="15">
      <c r="A470" s="50" t="str">
        <f t="shared" si="18"/>
        <v>TOU</v>
      </c>
      <c r="B470" s="50" t="str">
        <f t="shared" si="19"/>
        <v>431</v>
      </c>
      <c r="C470" s="151" t="s">
        <v>1046</v>
      </c>
      <c r="D470" s="152" t="s">
        <v>1007</v>
      </c>
      <c r="E470" s="151">
        <v>2</v>
      </c>
    </row>
    <row r="471" spans="1:5" customFormat="1" ht="15">
      <c r="A471" s="50" t="str">
        <f t="shared" si="18"/>
        <v>TOU</v>
      </c>
      <c r="B471" s="50" t="str">
        <f t="shared" si="19"/>
        <v>448</v>
      </c>
      <c r="C471" s="151" t="s">
        <v>1047</v>
      </c>
      <c r="D471" s="152" t="s">
        <v>1009</v>
      </c>
      <c r="E471" s="151">
        <v>5</v>
      </c>
    </row>
    <row r="472" spans="1:5" customFormat="1" ht="15">
      <c r="A472" s="50" t="str">
        <f t="shared" si="18"/>
        <v>TOU</v>
      </c>
      <c r="B472" s="50" t="str">
        <f t="shared" si="19"/>
        <v>449</v>
      </c>
      <c r="C472" s="151" t="s">
        <v>1048</v>
      </c>
      <c r="D472" s="152" t="s">
        <v>1011</v>
      </c>
      <c r="E472" s="150">
        <v>5</v>
      </c>
    </row>
    <row r="473" spans="1:5" customFormat="1" ht="15">
      <c r="A473" s="50" t="str">
        <f t="shared" si="18"/>
        <v>TOU</v>
      </c>
      <c r="B473" s="50" t="str">
        <f t="shared" si="19"/>
        <v>496</v>
      </c>
      <c r="C473" s="151" t="s">
        <v>1049</v>
      </c>
      <c r="D473" s="152" t="s">
        <v>736</v>
      </c>
      <c r="E473" s="158">
        <v>1</v>
      </c>
    </row>
    <row r="474" spans="1:5" customFormat="1" ht="15">
      <c r="A474" s="50" t="str">
        <f t="shared" si="18"/>
        <v>ANA</v>
      </c>
      <c r="B474" s="50" t="str">
        <f t="shared" si="19"/>
        <v>201</v>
      </c>
      <c r="C474" s="151" t="s">
        <v>593</v>
      </c>
      <c r="D474" s="152" t="s">
        <v>594</v>
      </c>
      <c r="E474" s="150">
        <v>2</v>
      </c>
    </row>
    <row r="475" spans="1:5" customFormat="1" ht="15">
      <c r="A475" s="50" t="str">
        <f t="shared" si="18"/>
        <v>ANA</v>
      </c>
      <c r="B475" s="50" t="str">
        <f t="shared" si="19"/>
        <v>202</v>
      </c>
      <c r="C475" s="151" t="s">
        <v>595</v>
      </c>
      <c r="D475" s="152" t="s">
        <v>596</v>
      </c>
      <c r="E475" s="150">
        <v>2</v>
      </c>
    </row>
    <row r="476" spans="1:5" customFormat="1" ht="15">
      <c r="A476" s="50" t="str">
        <f t="shared" si="18"/>
        <v>ANA</v>
      </c>
      <c r="B476" s="50" t="str">
        <f t="shared" si="19"/>
        <v>203</v>
      </c>
      <c r="C476" s="151" t="s">
        <v>597</v>
      </c>
      <c r="D476" s="152" t="s">
        <v>598</v>
      </c>
      <c r="E476" s="150">
        <v>2</v>
      </c>
    </row>
    <row r="477" spans="1:5" customFormat="1" ht="15">
      <c r="A477" s="50" t="str">
        <f t="shared" si="18"/>
        <v>ANA</v>
      </c>
      <c r="B477" s="50" t="str">
        <f t="shared" si="19"/>
        <v>251</v>
      </c>
      <c r="C477" s="151" t="s">
        <v>1050</v>
      </c>
      <c r="D477" s="152" t="s">
        <v>1051</v>
      </c>
      <c r="E477" s="150">
        <v>4</v>
      </c>
    </row>
    <row r="478" spans="1:5" customFormat="1" ht="15">
      <c r="A478" s="50" t="str">
        <f t="shared" si="18"/>
        <v>ANA</v>
      </c>
      <c r="B478" s="50" t="str">
        <f t="shared" si="19"/>
        <v>252</v>
      </c>
      <c r="C478" s="151" t="s">
        <v>1052</v>
      </c>
      <c r="D478" s="152" t="s">
        <v>1053</v>
      </c>
      <c r="E478" s="150">
        <v>4</v>
      </c>
    </row>
    <row r="479" spans="1:5" customFormat="1" ht="15">
      <c r="A479" s="50" t="str">
        <f t="shared" si="18"/>
        <v>ANA</v>
      </c>
      <c r="B479" s="50" t="str">
        <f t="shared" si="19"/>
        <v>271</v>
      </c>
      <c r="C479" s="151" t="s">
        <v>1054</v>
      </c>
      <c r="D479" s="152" t="s">
        <v>1055</v>
      </c>
      <c r="E479" s="151">
        <v>2</v>
      </c>
    </row>
    <row r="480" spans="1:5" customFormat="1" ht="15">
      <c r="A480" s="50" t="str">
        <f t="shared" si="18"/>
        <v>ANA</v>
      </c>
      <c r="B480" s="50" t="str">
        <f t="shared" si="19"/>
        <v>272</v>
      </c>
      <c r="C480" s="151" t="s">
        <v>1056</v>
      </c>
      <c r="D480" s="152" t="s">
        <v>1057</v>
      </c>
      <c r="E480" s="151">
        <v>2</v>
      </c>
    </row>
    <row r="481" spans="1:5" customFormat="1" ht="15">
      <c r="A481" s="50" t="str">
        <f t="shared" si="18"/>
        <v>ANA</v>
      </c>
      <c r="B481" s="50" t="str">
        <f t="shared" si="19"/>
        <v>275</v>
      </c>
      <c r="C481" s="151" t="s">
        <v>1058</v>
      </c>
      <c r="D481" s="152" t="s">
        <v>1059</v>
      </c>
      <c r="E481" s="151">
        <v>2</v>
      </c>
    </row>
    <row r="482" spans="1:5" customFormat="1" ht="15">
      <c r="A482" s="50" t="str">
        <f t="shared" si="18"/>
        <v>ANA</v>
      </c>
      <c r="B482" s="50" t="str">
        <f t="shared" si="19"/>
        <v>301</v>
      </c>
      <c r="C482" s="151" t="s">
        <v>1060</v>
      </c>
      <c r="D482" s="152" t="s">
        <v>1061</v>
      </c>
      <c r="E482" s="151">
        <v>4</v>
      </c>
    </row>
    <row r="483" spans="1:5" customFormat="1" ht="15">
      <c r="A483" s="50" t="str">
        <f t="shared" si="18"/>
        <v>ANA</v>
      </c>
      <c r="B483" s="50" t="str">
        <f t="shared" si="19"/>
        <v>375</v>
      </c>
      <c r="C483" s="151" t="s">
        <v>1062</v>
      </c>
      <c r="D483" s="152" t="s">
        <v>1059</v>
      </c>
      <c r="E483" s="151">
        <v>2</v>
      </c>
    </row>
    <row r="484" spans="1:5" customFormat="1" ht="15">
      <c r="A484" s="50" t="str">
        <f t="shared" si="18"/>
        <v>BCH</v>
      </c>
      <c r="B484" s="50" t="str">
        <f t="shared" si="19"/>
        <v>251</v>
      </c>
      <c r="C484" s="151" t="s">
        <v>1063</v>
      </c>
      <c r="D484" s="152" t="s">
        <v>1064</v>
      </c>
      <c r="E484" s="151">
        <v>3</v>
      </c>
    </row>
    <row r="485" spans="1:5" customFormat="1" ht="15">
      <c r="A485" s="50" t="str">
        <f t="shared" si="18"/>
        <v>BIO</v>
      </c>
      <c r="B485" s="50" t="str">
        <f t="shared" si="19"/>
        <v>213</v>
      </c>
      <c r="C485" s="151" t="s">
        <v>599</v>
      </c>
      <c r="D485" s="152" t="s">
        <v>600</v>
      </c>
      <c r="E485" s="151">
        <v>3</v>
      </c>
    </row>
    <row r="486" spans="1:5" customFormat="1" ht="15">
      <c r="A486" s="50" t="str">
        <f t="shared" si="18"/>
        <v>BIO</v>
      </c>
      <c r="B486" s="50" t="str">
        <f t="shared" si="19"/>
        <v>220</v>
      </c>
      <c r="C486" s="151" t="s">
        <v>601</v>
      </c>
      <c r="D486" s="152" t="s">
        <v>602</v>
      </c>
      <c r="E486" s="151">
        <v>1</v>
      </c>
    </row>
    <row r="487" spans="1:5" customFormat="1" ht="15">
      <c r="A487" s="50" t="str">
        <f t="shared" si="18"/>
        <v>BIO</v>
      </c>
      <c r="B487" s="50" t="str">
        <f t="shared" si="19"/>
        <v>221</v>
      </c>
      <c r="C487" s="151" t="s">
        <v>603</v>
      </c>
      <c r="D487" s="152" t="s">
        <v>604</v>
      </c>
      <c r="E487" s="151">
        <v>2</v>
      </c>
    </row>
    <row r="488" spans="1:5" customFormat="1" ht="15">
      <c r="A488" s="50" t="str">
        <f t="shared" si="18"/>
        <v>BIO</v>
      </c>
      <c r="B488" s="50" t="str">
        <f t="shared" si="19"/>
        <v>252</v>
      </c>
      <c r="C488" s="151" t="s">
        <v>1065</v>
      </c>
      <c r="D488" s="152" t="s">
        <v>1066</v>
      </c>
      <c r="E488" s="151">
        <v>3</v>
      </c>
    </row>
    <row r="489" spans="1:5" customFormat="1" ht="15">
      <c r="A489" s="50" t="str">
        <f t="shared" si="18"/>
        <v>BPH</v>
      </c>
      <c r="B489" s="50" t="str">
        <f t="shared" si="19"/>
        <v>250</v>
      </c>
      <c r="C489" s="151" t="s">
        <v>605</v>
      </c>
      <c r="D489" s="152" t="s">
        <v>606</v>
      </c>
      <c r="E489" s="151">
        <v>4</v>
      </c>
    </row>
    <row r="490" spans="1:5" customFormat="1" ht="15">
      <c r="A490" s="50" t="str">
        <f t="shared" si="18"/>
        <v xml:space="preserve">CR </v>
      </c>
      <c r="B490" s="50" t="str">
        <f t="shared" si="19"/>
        <v>250</v>
      </c>
      <c r="C490" s="151" t="s">
        <v>607</v>
      </c>
      <c r="D490" s="152" t="s">
        <v>608</v>
      </c>
      <c r="E490" s="150">
        <v>3</v>
      </c>
    </row>
    <row r="491" spans="1:5" customFormat="1" ht="15">
      <c r="A491" s="50" t="str">
        <f t="shared" si="18"/>
        <v xml:space="preserve">CR </v>
      </c>
      <c r="B491" s="50" t="str">
        <f t="shared" si="19"/>
        <v>348</v>
      </c>
      <c r="C491" s="151" t="s">
        <v>1067</v>
      </c>
      <c r="D491" s="152" t="s">
        <v>647</v>
      </c>
      <c r="E491" s="158">
        <v>3</v>
      </c>
    </row>
    <row r="492" spans="1:5" customFormat="1" ht="15">
      <c r="A492" s="50" t="str">
        <f t="shared" si="18"/>
        <v xml:space="preserve">CR </v>
      </c>
      <c r="B492" s="50" t="str">
        <f t="shared" si="19"/>
        <v>424</v>
      </c>
      <c r="C492" s="151" t="s">
        <v>609</v>
      </c>
      <c r="D492" s="152" t="s">
        <v>610</v>
      </c>
      <c r="E492" s="150">
        <v>3</v>
      </c>
    </row>
    <row r="493" spans="1:5" customFormat="1" ht="15">
      <c r="A493" s="50" t="str">
        <f t="shared" si="18"/>
        <v xml:space="preserve">CR </v>
      </c>
      <c r="B493" s="50" t="str">
        <f t="shared" si="19"/>
        <v>448</v>
      </c>
      <c r="C493" s="151" t="s">
        <v>1068</v>
      </c>
      <c r="D493" s="152" t="s">
        <v>647</v>
      </c>
      <c r="E493" s="150">
        <v>3</v>
      </c>
    </row>
    <row r="494" spans="1:5" customFormat="1" ht="15">
      <c r="A494" s="50" t="str">
        <f t="shared" si="18"/>
        <v xml:space="preserve">CR </v>
      </c>
      <c r="B494" s="50" t="str">
        <f t="shared" si="19"/>
        <v>449</v>
      </c>
      <c r="C494" s="151" t="s">
        <v>1069</v>
      </c>
      <c r="D494" s="152" t="s">
        <v>698</v>
      </c>
      <c r="E494" s="158">
        <v>3</v>
      </c>
    </row>
    <row r="495" spans="1:5" customFormat="1" ht="15">
      <c r="A495" s="50" t="str">
        <f t="shared" si="18"/>
        <v xml:space="preserve">CS </v>
      </c>
      <c r="B495" s="50" t="str">
        <f t="shared" si="19"/>
        <v>100</v>
      </c>
      <c r="C495" s="151" t="s">
        <v>611</v>
      </c>
      <c r="D495" s="152" t="s">
        <v>612</v>
      </c>
      <c r="E495" s="150">
        <v>1</v>
      </c>
    </row>
    <row r="496" spans="1:5" customFormat="1" ht="15">
      <c r="A496" s="50" t="str">
        <f t="shared" si="18"/>
        <v xml:space="preserve">CS </v>
      </c>
      <c r="B496" s="50" t="str">
        <f t="shared" si="19"/>
        <v>101</v>
      </c>
      <c r="C496" s="151" t="s">
        <v>613</v>
      </c>
      <c r="D496" s="152" t="s">
        <v>614</v>
      </c>
      <c r="E496" s="150">
        <v>3</v>
      </c>
    </row>
    <row r="497" spans="1:5" customFormat="1" ht="15">
      <c r="A497" s="50" t="str">
        <f t="shared" si="18"/>
        <v xml:space="preserve">CS </v>
      </c>
      <c r="B497" s="50" t="str">
        <f t="shared" si="19"/>
        <v>201</v>
      </c>
      <c r="C497" s="151" t="s">
        <v>615</v>
      </c>
      <c r="D497" s="152" t="s">
        <v>616</v>
      </c>
      <c r="E497" s="150">
        <v>3</v>
      </c>
    </row>
    <row r="498" spans="1:5" customFormat="1" ht="15">
      <c r="A498" s="50" t="str">
        <f t="shared" si="18"/>
        <v xml:space="preserve">CS </v>
      </c>
      <c r="B498" s="50" t="str">
        <f t="shared" si="19"/>
        <v>211</v>
      </c>
      <c r="C498" s="151" t="s">
        <v>617</v>
      </c>
      <c r="D498" s="152" t="s">
        <v>618</v>
      </c>
      <c r="E498" s="150">
        <v>4</v>
      </c>
    </row>
    <row r="499" spans="1:5" customFormat="1" ht="15">
      <c r="A499" s="50" t="str">
        <f t="shared" si="18"/>
        <v xml:space="preserve">CS </v>
      </c>
      <c r="B499" s="50" t="str">
        <f t="shared" si="19"/>
        <v>223</v>
      </c>
      <c r="C499" s="151" t="s">
        <v>619</v>
      </c>
      <c r="D499" s="159" t="s">
        <v>620</v>
      </c>
      <c r="E499" s="150">
        <v>2</v>
      </c>
    </row>
    <row r="500" spans="1:5" customFormat="1" ht="15">
      <c r="A500" s="50" t="str">
        <f t="shared" si="18"/>
        <v xml:space="preserve">CS </v>
      </c>
      <c r="B500" s="50" t="str">
        <f t="shared" si="19"/>
        <v>226</v>
      </c>
      <c r="C500" s="151" t="s">
        <v>621</v>
      </c>
      <c r="D500" s="159" t="s">
        <v>622</v>
      </c>
      <c r="E500" s="150">
        <v>2</v>
      </c>
    </row>
    <row r="501" spans="1:5" customFormat="1" ht="15">
      <c r="A501" s="50" t="str">
        <f t="shared" si="18"/>
        <v xml:space="preserve">CS </v>
      </c>
      <c r="B501" s="50" t="str">
        <f t="shared" si="19"/>
        <v>246</v>
      </c>
      <c r="C501" s="151" t="s">
        <v>623</v>
      </c>
      <c r="D501" s="159" t="s">
        <v>624</v>
      </c>
      <c r="E501" s="150">
        <v>1</v>
      </c>
    </row>
    <row r="502" spans="1:5" customFormat="1" ht="15">
      <c r="A502" s="50" t="str">
        <f t="shared" si="18"/>
        <v xml:space="preserve">CS </v>
      </c>
      <c r="B502" s="50" t="str">
        <f t="shared" si="19"/>
        <v>252</v>
      </c>
      <c r="C502" s="151" t="s">
        <v>625</v>
      </c>
      <c r="D502" s="159" t="s">
        <v>626</v>
      </c>
      <c r="E502" s="150">
        <v>3</v>
      </c>
    </row>
    <row r="503" spans="1:5" customFormat="1" ht="15">
      <c r="A503" s="50" t="str">
        <f t="shared" si="18"/>
        <v xml:space="preserve">CS </v>
      </c>
      <c r="B503" s="50" t="str">
        <f t="shared" si="19"/>
        <v>297</v>
      </c>
      <c r="C503" s="151" t="s">
        <v>627</v>
      </c>
      <c r="D503" s="159" t="s">
        <v>628</v>
      </c>
      <c r="E503" s="150">
        <v>1</v>
      </c>
    </row>
    <row r="504" spans="1:5" customFormat="1" ht="15">
      <c r="A504" s="50" t="str">
        <f t="shared" si="18"/>
        <v xml:space="preserve">CS </v>
      </c>
      <c r="B504" s="50" t="str">
        <f t="shared" si="19"/>
        <v>303</v>
      </c>
      <c r="C504" s="151" t="s">
        <v>629</v>
      </c>
      <c r="D504" s="159" t="s">
        <v>630</v>
      </c>
      <c r="E504" s="150">
        <v>3</v>
      </c>
    </row>
    <row r="505" spans="1:5" customFormat="1" ht="15">
      <c r="A505" s="50" t="str">
        <f t="shared" si="18"/>
        <v xml:space="preserve">CS </v>
      </c>
      <c r="B505" s="50" t="str">
        <f t="shared" si="19"/>
        <v>311</v>
      </c>
      <c r="C505" s="151" t="s">
        <v>631</v>
      </c>
      <c r="D505" s="159" t="s">
        <v>632</v>
      </c>
      <c r="E505" s="150">
        <v>4</v>
      </c>
    </row>
    <row r="506" spans="1:5" customFormat="1" ht="15">
      <c r="A506" s="50" t="str">
        <f t="shared" si="18"/>
        <v xml:space="preserve">CS </v>
      </c>
      <c r="B506" s="50" t="str">
        <f t="shared" si="19"/>
        <v>313</v>
      </c>
      <c r="C506" s="151" t="s">
        <v>633</v>
      </c>
      <c r="D506" s="159" t="s">
        <v>634</v>
      </c>
      <c r="E506" s="150">
        <v>3</v>
      </c>
    </row>
    <row r="507" spans="1:5" customFormat="1" ht="15">
      <c r="A507" s="50" t="str">
        <f t="shared" si="18"/>
        <v xml:space="preserve">CS </v>
      </c>
      <c r="B507" s="50" t="str">
        <f t="shared" si="19"/>
        <v>314</v>
      </c>
      <c r="C507" s="151" t="s">
        <v>635</v>
      </c>
      <c r="D507" s="159" t="s">
        <v>636</v>
      </c>
      <c r="E507" s="150">
        <v>3</v>
      </c>
    </row>
    <row r="508" spans="1:5" customFormat="1" ht="15">
      <c r="A508" s="50" t="str">
        <f t="shared" si="18"/>
        <v xml:space="preserve">CS </v>
      </c>
      <c r="B508" s="50" t="str">
        <f t="shared" si="19"/>
        <v>316</v>
      </c>
      <c r="C508" s="151" t="s">
        <v>637</v>
      </c>
      <c r="D508" s="159" t="s">
        <v>638</v>
      </c>
      <c r="E508" s="150">
        <v>3</v>
      </c>
    </row>
    <row r="509" spans="1:5" customFormat="1" ht="15">
      <c r="A509" s="50" t="str">
        <f t="shared" si="18"/>
        <v xml:space="preserve">CS </v>
      </c>
      <c r="B509" s="50" t="str">
        <f t="shared" si="19"/>
        <v>343</v>
      </c>
      <c r="C509" s="151" t="s">
        <v>639</v>
      </c>
      <c r="D509" s="159" t="s">
        <v>640</v>
      </c>
      <c r="E509" s="150">
        <v>2</v>
      </c>
    </row>
    <row r="510" spans="1:5" customFormat="1" ht="15">
      <c r="A510" s="50" t="str">
        <f t="shared" si="18"/>
        <v xml:space="preserve">CS </v>
      </c>
      <c r="B510" s="50" t="str">
        <f t="shared" si="19"/>
        <v>345</v>
      </c>
      <c r="C510" s="151" t="s">
        <v>641</v>
      </c>
      <c r="D510" s="152" t="s">
        <v>642</v>
      </c>
      <c r="E510" s="150">
        <v>1</v>
      </c>
    </row>
    <row r="511" spans="1:5" customFormat="1" ht="15">
      <c r="A511" s="50" t="str">
        <f t="shared" si="18"/>
        <v xml:space="preserve">CS </v>
      </c>
      <c r="B511" s="50" t="str">
        <f t="shared" si="19"/>
        <v>346</v>
      </c>
      <c r="C511" s="151" t="s">
        <v>643</v>
      </c>
      <c r="D511" s="152" t="s">
        <v>644</v>
      </c>
      <c r="E511" s="150">
        <v>1</v>
      </c>
    </row>
    <row r="512" spans="1:5" customFormat="1" ht="15">
      <c r="A512" s="50" t="str">
        <f t="shared" si="18"/>
        <v xml:space="preserve">CS </v>
      </c>
      <c r="B512" s="50" t="str">
        <f t="shared" si="19"/>
        <v>347</v>
      </c>
      <c r="C512" s="151" t="s">
        <v>645</v>
      </c>
      <c r="D512" s="159" t="s">
        <v>628</v>
      </c>
      <c r="E512" s="151">
        <v>1</v>
      </c>
    </row>
    <row r="513" spans="1:5" customFormat="1" ht="15">
      <c r="A513" s="50" t="str">
        <f t="shared" si="18"/>
        <v xml:space="preserve">CS </v>
      </c>
      <c r="B513" s="50" t="str">
        <f t="shared" si="19"/>
        <v>348</v>
      </c>
      <c r="C513" s="151" t="s">
        <v>646</v>
      </c>
      <c r="D513" s="159" t="s">
        <v>647</v>
      </c>
      <c r="E513" s="151">
        <v>3</v>
      </c>
    </row>
    <row r="514" spans="1:5" customFormat="1" ht="15">
      <c r="A514" s="50" t="str">
        <f t="shared" si="18"/>
        <v xml:space="preserve">CS </v>
      </c>
      <c r="B514" s="50" t="str">
        <f t="shared" si="19"/>
        <v>349</v>
      </c>
      <c r="C514" s="151" t="s">
        <v>648</v>
      </c>
      <c r="D514" s="159" t="s">
        <v>649</v>
      </c>
      <c r="E514" s="151">
        <v>1</v>
      </c>
    </row>
    <row r="515" spans="1:5" customFormat="1" ht="15">
      <c r="A515" s="50" t="str">
        <f t="shared" si="18"/>
        <v xml:space="preserve">CS </v>
      </c>
      <c r="B515" s="50" t="str">
        <f t="shared" si="19"/>
        <v>353</v>
      </c>
      <c r="C515" s="151" t="s">
        <v>650</v>
      </c>
      <c r="D515" s="159" t="s">
        <v>651</v>
      </c>
      <c r="E515" s="151">
        <v>2</v>
      </c>
    </row>
    <row r="516" spans="1:5" customFormat="1" ht="15">
      <c r="A516" s="50" t="str">
        <f t="shared" si="18"/>
        <v xml:space="preserve">CS </v>
      </c>
      <c r="B516" s="50" t="str">
        <f t="shared" si="19"/>
        <v>366</v>
      </c>
      <c r="C516" s="151" t="s">
        <v>652</v>
      </c>
      <c r="D516" s="159" t="s">
        <v>653</v>
      </c>
      <c r="E516" s="150">
        <v>2</v>
      </c>
    </row>
    <row r="517" spans="1:5" customFormat="1" ht="15">
      <c r="A517" s="50" t="str">
        <f t="shared" si="18"/>
        <v xml:space="preserve">CS </v>
      </c>
      <c r="B517" s="50" t="str">
        <f t="shared" si="19"/>
        <v>372</v>
      </c>
      <c r="C517" s="151" t="s">
        <v>654</v>
      </c>
      <c r="D517" s="159" t="s">
        <v>655</v>
      </c>
      <c r="E517" s="150">
        <v>3</v>
      </c>
    </row>
    <row r="518" spans="1:5" customFormat="1" ht="15">
      <c r="A518" s="50" t="str">
        <f t="shared" si="18"/>
        <v xml:space="preserve">CS </v>
      </c>
      <c r="B518" s="50" t="str">
        <f t="shared" si="19"/>
        <v>376</v>
      </c>
      <c r="C518" s="151" t="s">
        <v>656</v>
      </c>
      <c r="D518" s="159" t="s">
        <v>657</v>
      </c>
      <c r="E518" s="158">
        <v>3</v>
      </c>
    </row>
    <row r="519" spans="1:5" customFormat="1" ht="15">
      <c r="A519" s="50" t="str">
        <f t="shared" si="18"/>
        <v xml:space="preserve">CS </v>
      </c>
      <c r="B519" s="50" t="str">
        <f t="shared" si="19"/>
        <v>397</v>
      </c>
      <c r="C519" s="151" t="s">
        <v>658</v>
      </c>
      <c r="D519" s="159" t="s">
        <v>628</v>
      </c>
      <c r="E519" s="150">
        <v>1</v>
      </c>
    </row>
    <row r="520" spans="1:5" customFormat="1" ht="15">
      <c r="A520" s="50" t="str">
        <f t="shared" si="18"/>
        <v xml:space="preserve">CS </v>
      </c>
      <c r="B520" s="50" t="str">
        <f t="shared" si="19"/>
        <v>403</v>
      </c>
      <c r="C520" s="151" t="s">
        <v>659</v>
      </c>
      <c r="D520" s="159" t="s">
        <v>660</v>
      </c>
      <c r="E520" s="150">
        <v>3</v>
      </c>
    </row>
    <row r="521" spans="1:5" customFormat="1" ht="15">
      <c r="A521" s="50" t="str">
        <f t="shared" si="18"/>
        <v xml:space="preserve">CS </v>
      </c>
      <c r="B521" s="50" t="str">
        <f t="shared" si="19"/>
        <v>414</v>
      </c>
      <c r="C521" s="151" t="s">
        <v>661</v>
      </c>
      <c r="D521" s="159" t="s">
        <v>662</v>
      </c>
      <c r="E521" s="150">
        <v>3</v>
      </c>
    </row>
    <row r="522" spans="1:5" customFormat="1" ht="15">
      <c r="A522" s="50" t="str">
        <f t="shared" si="18"/>
        <v xml:space="preserve">CS </v>
      </c>
      <c r="B522" s="50" t="str">
        <f t="shared" si="19"/>
        <v>415</v>
      </c>
      <c r="C522" s="151" t="s">
        <v>663</v>
      </c>
      <c r="D522" s="159" t="s">
        <v>664</v>
      </c>
      <c r="E522" s="158">
        <v>3</v>
      </c>
    </row>
    <row r="523" spans="1:5" customFormat="1" ht="15">
      <c r="A523" s="50" t="str">
        <f t="shared" si="18"/>
        <v xml:space="preserve">CS </v>
      </c>
      <c r="B523" s="50" t="str">
        <f t="shared" si="19"/>
        <v>416</v>
      </c>
      <c r="C523" s="151" t="s">
        <v>665</v>
      </c>
      <c r="D523" s="159" t="s">
        <v>666</v>
      </c>
      <c r="E523" s="151">
        <v>3</v>
      </c>
    </row>
    <row r="524" spans="1:5" customFormat="1" ht="15">
      <c r="A524" s="50" t="str">
        <f t="shared" si="18"/>
        <v xml:space="preserve">CS </v>
      </c>
      <c r="B524" s="50" t="str">
        <f t="shared" si="19"/>
        <v>417</v>
      </c>
      <c r="C524" s="151" t="s">
        <v>667</v>
      </c>
      <c r="D524" s="159" t="s">
        <v>668</v>
      </c>
      <c r="E524" s="151">
        <v>3</v>
      </c>
    </row>
    <row r="525" spans="1:5" customFormat="1" ht="15">
      <c r="A525" s="50" t="str">
        <f t="shared" si="18"/>
        <v xml:space="preserve">CS </v>
      </c>
      <c r="B525" s="50" t="str">
        <f t="shared" si="19"/>
        <v>418</v>
      </c>
      <c r="C525" s="151" t="s">
        <v>669</v>
      </c>
      <c r="D525" s="159" t="s">
        <v>670</v>
      </c>
      <c r="E525" s="151">
        <v>3</v>
      </c>
    </row>
    <row r="526" spans="1:5" customFormat="1" ht="15">
      <c r="A526" s="50" t="str">
        <f t="shared" si="18"/>
        <v xml:space="preserve">CS </v>
      </c>
      <c r="B526" s="50" t="str">
        <f t="shared" si="19"/>
        <v>419</v>
      </c>
      <c r="C526" s="151" t="s">
        <v>671</v>
      </c>
      <c r="D526" s="159" t="s">
        <v>672</v>
      </c>
      <c r="E526" s="158">
        <v>3</v>
      </c>
    </row>
    <row r="527" spans="1:5" customFormat="1" ht="15">
      <c r="A527" s="50" t="str">
        <f t="shared" si="18"/>
        <v xml:space="preserve">CS </v>
      </c>
      <c r="B527" s="50" t="str">
        <f t="shared" si="19"/>
        <v>420</v>
      </c>
      <c r="C527" s="151" t="s">
        <v>673</v>
      </c>
      <c r="D527" s="159" t="s">
        <v>674</v>
      </c>
      <c r="E527" s="158">
        <v>3</v>
      </c>
    </row>
    <row r="528" spans="1:5" customFormat="1" ht="15">
      <c r="A528" s="50" t="str">
        <f t="shared" ref="A528:A591" si="20">LEFT(C528,3)</f>
        <v xml:space="preserve">CS </v>
      </c>
      <c r="B528" s="50" t="str">
        <f t="shared" ref="B528:B591" si="21">RIGHT(C528,3)</f>
        <v>421</v>
      </c>
      <c r="C528" s="151" t="s">
        <v>675</v>
      </c>
      <c r="D528" s="152" t="s">
        <v>676</v>
      </c>
      <c r="E528" s="150">
        <v>3</v>
      </c>
    </row>
    <row r="529" spans="1:5" customFormat="1" ht="15">
      <c r="A529" s="50" t="str">
        <f t="shared" si="20"/>
        <v xml:space="preserve">CS </v>
      </c>
      <c r="B529" s="50" t="str">
        <f t="shared" si="21"/>
        <v>423</v>
      </c>
      <c r="C529" s="151" t="s">
        <v>677</v>
      </c>
      <c r="D529" s="152" t="s">
        <v>678</v>
      </c>
      <c r="E529" s="158">
        <v>3</v>
      </c>
    </row>
    <row r="530" spans="1:5" customFormat="1" ht="15">
      <c r="A530" s="50" t="str">
        <f t="shared" si="20"/>
        <v xml:space="preserve">CS </v>
      </c>
      <c r="B530" s="50" t="str">
        <f t="shared" si="21"/>
        <v>426</v>
      </c>
      <c r="C530" s="151" t="s">
        <v>679</v>
      </c>
      <c r="D530" s="152" t="s">
        <v>680</v>
      </c>
      <c r="E530" s="158">
        <v>2</v>
      </c>
    </row>
    <row r="531" spans="1:5" customFormat="1" ht="15">
      <c r="A531" s="50" t="str">
        <f t="shared" si="20"/>
        <v xml:space="preserve">CS </v>
      </c>
      <c r="B531" s="50" t="str">
        <f t="shared" si="21"/>
        <v>427</v>
      </c>
      <c r="C531" s="151" t="s">
        <v>681</v>
      </c>
      <c r="D531" s="152" t="s">
        <v>682</v>
      </c>
      <c r="E531" s="158">
        <v>2</v>
      </c>
    </row>
    <row r="532" spans="1:5" customFormat="1" ht="15">
      <c r="A532" s="50" t="str">
        <f t="shared" si="20"/>
        <v xml:space="preserve">CS </v>
      </c>
      <c r="B532" s="50" t="str">
        <f t="shared" si="21"/>
        <v>428</v>
      </c>
      <c r="C532" s="151" t="s">
        <v>683</v>
      </c>
      <c r="D532" s="160" t="s">
        <v>684</v>
      </c>
      <c r="E532" s="161">
        <v>2</v>
      </c>
    </row>
    <row r="533" spans="1:5" customFormat="1" ht="15">
      <c r="A533" s="50" t="str">
        <f t="shared" si="20"/>
        <v xml:space="preserve">CS </v>
      </c>
      <c r="B533" s="50" t="str">
        <f t="shared" si="21"/>
        <v>429</v>
      </c>
      <c r="C533" s="151" t="s">
        <v>685</v>
      </c>
      <c r="D533" s="152" t="s">
        <v>686</v>
      </c>
      <c r="E533" s="158">
        <v>2</v>
      </c>
    </row>
    <row r="534" spans="1:5" customFormat="1" ht="15">
      <c r="A534" s="50" t="str">
        <f t="shared" si="20"/>
        <v xml:space="preserve">CS </v>
      </c>
      <c r="B534" s="50" t="str">
        <f t="shared" si="21"/>
        <v>430</v>
      </c>
      <c r="C534" s="151" t="s">
        <v>687</v>
      </c>
      <c r="D534" s="152" t="s">
        <v>688</v>
      </c>
      <c r="E534" s="158">
        <v>3</v>
      </c>
    </row>
    <row r="535" spans="1:5" customFormat="1" ht="15">
      <c r="A535" s="50" t="str">
        <f t="shared" si="20"/>
        <v xml:space="preserve">CS </v>
      </c>
      <c r="B535" s="50" t="str">
        <f t="shared" si="21"/>
        <v>434</v>
      </c>
      <c r="C535" s="151" t="s">
        <v>689</v>
      </c>
      <c r="D535" s="152" t="s">
        <v>690</v>
      </c>
      <c r="E535" s="158">
        <v>2</v>
      </c>
    </row>
    <row r="536" spans="1:5" customFormat="1" ht="15">
      <c r="A536" s="50" t="str">
        <f t="shared" si="20"/>
        <v xml:space="preserve">CS </v>
      </c>
      <c r="B536" s="50" t="str">
        <f t="shared" si="21"/>
        <v>445</v>
      </c>
      <c r="C536" s="151" t="s">
        <v>691</v>
      </c>
      <c r="D536" s="152" t="s">
        <v>692</v>
      </c>
      <c r="E536" s="158">
        <v>1</v>
      </c>
    </row>
    <row r="537" spans="1:5" customFormat="1" ht="15">
      <c r="A537" s="50" t="str">
        <f t="shared" si="20"/>
        <v xml:space="preserve">CS </v>
      </c>
      <c r="B537" s="50" t="str">
        <f t="shared" si="21"/>
        <v>446</v>
      </c>
      <c r="C537" s="151" t="s">
        <v>693</v>
      </c>
      <c r="D537" s="152" t="s">
        <v>694</v>
      </c>
      <c r="E537" s="158">
        <v>1</v>
      </c>
    </row>
    <row r="538" spans="1:5" customFormat="1" ht="15">
      <c r="A538" s="50" t="str">
        <f t="shared" si="20"/>
        <v xml:space="preserve">CS </v>
      </c>
      <c r="B538" s="50" t="str">
        <f t="shared" si="21"/>
        <v>447</v>
      </c>
      <c r="C538" s="151" t="s">
        <v>695</v>
      </c>
      <c r="D538" s="152" t="s">
        <v>628</v>
      </c>
      <c r="E538" s="158">
        <v>1</v>
      </c>
    </row>
    <row r="539" spans="1:5" customFormat="1" ht="15">
      <c r="A539" s="50" t="str">
        <f t="shared" si="20"/>
        <v xml:space="preserve">CS </v>
      </c>
      <c r="B539" s="50" t="str">
        <f t="shared" si="21"/>
        <v>448</v>
      </c>
      <c r="C539" s="151" t="s">
        <v>696</v>
      </c>
      <c r="D539" s="152" t="s">
        <v>647</v>
      </c>
      <c r="E539" s="158">
        <v>3</v>
      </c>
    </row>
    <row r="540" spans="1:5" customFormat="1" ht="15">
      <c r="A540" s="50" t="str">
        <f t="shared" si="20"/>
        <v xml:space="preserve">CS </v>
      </c>
      <c r="B540" s="50" t="str">
        <f t="shared" si="21"/>
        <v>449</v>
      </c>
      <c r="C540" s="151" t="s">
        <v>697</v>
      </c>
      <c r="D540" s="152" t="s">
        <v>698</v>
      </c>
      <c r="E540" s="158">
        <v>3</v>
      </c>
    </row>
    <row r="541" spans="1:5" customFormat="1" ht="15">
      <c r="A541" s="50" t="str">
        <f t="shared" si="20"/>
        <v xml:space="preserve">CS </v>
      </c>
      <c r="B541" s="50" t="str">
        <f t="shared" si="21"/>
        <v>462</v>
      </c>
      <c r="C541" s="151" t="s">
        <v>699</v>
      </c>
      <c r="D541" s="152" t="s">
        <v>700</v>
      </c>
      <c r="E541" s="158">
        <v>3</v>
      </c>
    </row>
    <row r="542" spans="1:5" customFormat="1" ht="15">
      <c r="A542" s="50" t="str">
        <f t="shared" si="20"/>
        <v xml:space="preserve">CS </v>
      </c>
      <c r="B542" s="50" t="str">
        <f t="shared" si="21"/>
        <v>463</v>
      </c>
      <c r="C542" s="151" t="s">
        <v>701</v>
      </c>
      <c r="D542" s="152" t="s">
        <v>702</v>
      </c>
      <c r="E542" s="158">
        <v>3</v>
      </c>
    </row>
    <row r="543" spans="1:5" customFormat="1" ht="15">
      <c r="A543" s="50" t="str">
        <f t="shared" si="20"/>
        <v xml:space="preserve">CS </v>
      </c>
      <c r="B543" s="50" t="str">
        <f t="shared" si="21"/>
        <v>466</v>
      </c>
      <c r="C543" s="151" t="s">
        <v>703</v>
      </c>
      <c r="D543" s="152" t="s">
        <v>704</v>
      </c>
      <c r="E543" s="158">
        <v>2</v>
      </c>
    </row>
    <row r="544" spans="1:5" customFormat="1" ht="15">
      <c r="A544" s="50" t="str">
        <f t="shared" si="20"/>
        <v>CSN</v>
      </c>
      <c r="B544" s="50" t="str">
        <f t="shared" si="21"/>
        <v>161</v>
      </c>
      <c r="C544" s="151" t="s">
        <v>705</v>
      </c>
      <c r="D544" s="152" t="s">
        <v>706</v>
      </c>
      <c r="E544" s="158">
        <v>2</v>
      </c>
    </row>
    <row r="545" spans="1:5" customFormat="1" ht="15">
      <c r="A545" s="50" t="str">
        <f t="shared" si="20"/>
        <v>CHE</v>
      </c>
      <c r="B545" s="50" t="str">
        <f t="shared" si="21"/>
        <v>473</v>
      </c>
      <c r="C545" s="151" t="s">
        <v>500</v>
      </c>
      <c r="D545" s="160" t="s">
        <v>707</v>
      </c>
      <c r="E545" s="161">
        <v>1</v>
      </c>
    </row>
    <row r="546" spans="1:5" customFormat="1" ht="15">
      <c r="A546" s="50" t="str">
        <f t="shared" si="20"/>
        <v>DEN</v>
      </c>
      <c r="B546" s="50" t="str">
        <f t="shared" si="21"/>
        <v>600</v>
      </c>
      <c r="C546" s="151" t="s">
        <v>1070</v>
      </c>
      <c r="D546" s="152" t="s">
        <v>1071</v>
      </c>
      <c r="E546" s="151">
        <v>2</v>
      </c>
    </row>
    <row r="547" spans="1:5" customFormat="1" ht="15">
      <c r="A547" s="50" t="str">
        <f t="shared" si="20"/>
        <v>DTE</v>
      </c>
      <c r="B547" s="50" t="str">
        <f t="shared" si="21"/>
        <v>102</v>
      </c>
      <c r="C547" s="151" t="s">
        <v>708</v>
      </c>
      <c r="D547" s="152" t="s">
        <v>709</v>
      </c>
      <c r="E547" s="158">
        <v>1</v>
      </c>
    </row>
    <row r="548" spans="1:5" customFormat="1" ht="15">
      <c r="A548" s="50" t="str">
        <f t="shared" si="20"/>
        <v>DTE</v>
      </c>
      <c r="B548" s="50" t="str">
        <f t="shared" si="21"/>
        <v>152</v>
      </c>
      <c r="C548" s="151" t="s">
        <v>710</v>
      </c>
      <c r="D548" s="152" t="s">
        <v>711</v>
      </c>
      <c r="E548" s="158">
        <v>1</v>
      </c>
    </row>
    <row r="549" spans="1:5" customFormat="1" ht="15">
      <c r="A549" s="50" t="str">
        <f t="shared" si="20"/>
        <v>DTE</v>
      </c>
      <c r="B549" s="50" t="str">
        <f t="shared" si="21"/>
        <v>202</v>
      </c>
      <c r="C549" s="151" t="s">
        <v>712</v>
      </c>
      <c r="D549" s="152" t="s">
        <v>713</v>
      </c>
      <c r="E549" s="158">
        <v>1</v>
      </c>
    </row>
    <row r="550" spans="1:5" customFormat="1" ht="15">
      <c r="A550" s="50" t="str">
        <f t="shared" si="20"/>
        <v>DTE</v>
      </c>
      <c r="B550" s="50" t="str">
        <f t="shared" si="21"/>
        <v>102</v>
      </c>
      <c r="C550" s="151" t="s">
        <v>714</v>
      </c>
      <c r="D550" s="152" t="s">
        <v>709</v>
      </c>
      <c r="E550" s="158">
        <v>1</v>
      </c>
    </row>
    <row r="551" spans="1:5" customFormat="1" ht="15">
      <c r="A551" s="50" t="str">
        <f t="shared" si="20"/>
        <v>DTE</v>
      </c>
      <c r="B551" s="50" t="str">
        <f t="shared" si="21"/>
        <v>152</v>
      </c>
      <c r="C551" s="151" t="s">
        <v>715</v>
      </c>
      <c r="D551" s="152" t="s">
        <v>711</v>
      </c>
      <c r="E551" s="158">
        <v>1</v>
      </c>
    </row>
    <row r="552" spans="1:5" customFormat="1" ht="15">
      <c r="A552" s="50" t="str">
        <f t="shared" si="20"/>
        <v>DTE</v>
      </c>
      <c r="B552" s="50" t="str">
        <f t="shared" si="21"/>
        <v>202</v>
      </c>
      <c r="C552" s="151" t="s">
        <v>716</v>
      </c>
      <c r="D552" s="152" t="s">
        <v>713</v>
      </c>
      <c r="E552" s="158">
        <v>1</v>
      </c>
    </row>
    <row r="553" spans="1:5" customFormat="1" ht="15">
      <c r="A553" s="50" t="str">
        <f t="shared" si="20"/>
        <v>DTE</v>
      </c>
      <c r="B553" s="50" t="str">
        <f t="shared" si="21"/>
        <v>102</v>
      </c>
      <c r="C553" s="151" t="s">
        <v>717</v>
      </c>
      <c r="D553" s="152" t="s">
        <v>709</v>
      </c>
      <c r="E553" s="158">
        <v>1</v>
      </c>
    </row>
    <row r="554" spans="1:5" customFormat="1" ht="15">
      <c r="A554" s="50" t="str">
        <f t="shared" si="20"/>
        <v>DTE</v>
      </c>
      <c r="B554" s="50" t="str">
        <f t="shared" si="21"/>
        <v>152</v>
      </c>
      <c r="C554" s="151" t="s">
        <v>718</v>
      </c>
      <c r="D554" s="152" t="s">
        <v>711</v>
      </c>
      <c r="E554" s="158">
        <v>1</v>
      </c>
    </row>
    <row r="555" spans="1:5" customFormat="1" ht="15">
      <c r="A555" s="50" t="str">
        <f t="shared" si="20"/>
        <v>DTE</v>
      </c>
      <c r="B555" s="50" t="str">
        <f t="shared" si="21"/>
        <v>102</v>
      </c>
      <c r="C555" s="151" t="s">
        <v>719</v>
      </c>
      <c r="D555" s="152" t="s">
        <v>709</v>
      </c>
      <c r="E555" s="158">
        <v>1</v>
      </c>
    </row>
    <row r="556" spans="1:5" customFormat="1" ht="15">
      <c r="A556" s="50" t="str">
        <f t="shared" si="20"/>
        <v>DTE</v>
      </c>
      <c r="B556" s="50" t="str">
        <f t="shared" si="21"/>
        <v>152</v>
      </c>
      <c r="C556" s="151" t="s">
        <v>720</v>
      </c>
      <c r="D556" s="152" t="s">
        <v>711</v>
      </c>
      <c r="E556" s="158">
        <v>1</v>
      </c>
    </row>
    <row r="557" spans="1:5" customFormat="1" ht="15">
      <c r="A557" s="50" t="str">
        <f t="shared" si="20"/>
        <v>DTE</v>
      </c>
      <c r="B557" s="50" t="str">
        <f t="shared" si="21"/>
        <v>202</v>
      </c>
      <c r="C557" s="151" t="s">
        <v>721</v>
      </c>
      <c r="D557" s="152" t="s">
        <v>713</v>
      </c>
      <c r="E557" s="151">
        <v>1</v>
      </c>
    </row>
    <row r="558" spans="1:5" customFormat="1" ht="15">
      <c r="A558" s="50" t="str">
        <f t="shared" si="20"/>
        <v>DTE</v>
      </c>
      <c r="B558" s="50" t="str">
        <f t="shared" si="21"/>
        <v>102</v>
      </c>
      <c r="C558" s="151" t="s">
        <v>722</v>
      </c>
      <c r="D558" s="152" t="s">
        <v>709</v>
      </c>
      <c r="E558" s="151">
        <v>1</v>
      </c>
    </row>
    <row r="559" spans="1:5" customFormat="1" ht="15">
      <c r="A559" s="50" t="str">
        <f t="shared" si="20"/>
        <v>DTE</v>
      </c>
      <c r="B559" s="50" t="str">
        <f t="shared" si="21"/>
        <v>152</v>
      </c>
      <c r="C559" s="151" t="s">
        <v>723</v>
      </c>
      <c r="D559" s="152" t="s">
        <v>711</v>
      </c>
      <c r="E559" s="151">
        <v>1</v>
      </c>
    </row>
    <row r="560" spans="1:5" customFormat="1" ht="15">
      <c r="A560" s="50" t="str">
        <f t="shared" si="20"/>
        <v>DTE</v>
      </c>
      <c r="B560" s="50" t="str">
        <f t="shared" si="21"/>
        <v>202</v>
      </c>
      <c r="C560" s="151" t="s">
        <v>724</v>
      </c>
      <c r="D560" s="152" t="s">
        <v>713</v>
      </c>
      <c r="E560" s="151">
        <v>1</v>
      </c>
    </row>
    <row r="561" spans="1:5" customFormat="1" ht="15">
      <c r="A561" s="50" t="str">
        <f t="shared" si="20"/>
        <v>ECO</v>
      </c>
      <c r="B561" s="50" t="str">
        <f t="shared" si="21"/>
        <v>395</v>
      </c>
      <c r="C561" s="151" t="s">
        <v>1072</v>
      </c>
      <c r="D561" s="152" t="s">
        <v>1073</v>
      </c>
      <c r="E561" s="151">
        <v>1</v>
      </c>
    </row>
    <row r="562" spans="1:5" customFormat="1" ht="15">
      <c r="A562" s="50" t="str">
        <f t="shared" si="20"/>
        <v>ENT</v>
      </c>
      <c r="B562" s="50" t="str">
        <f t="shared" si="21"/>
        <v>600</v>
      </c>
      <c r="C562" s="151" t="s">
        <v>1074</v>
      </c>
      <c r="D562" s="152" t="s">
        <v>1075</v>
      </c>
      <c r="E562" s="151">
        <v>2</v>
      </c>
    </row>
    <row r="563" spans="1:5" customFormat="1" ht="15">
      <c r="A563" s="50" t="str">
        <f t="shared" si="20"/>
        <v>FIN</v>
      </c>
      <c r="B563" s="50" t="str">
        <f t="shared" si="21"/>
        <v>413</v>
      </c>
      <c r="C563" s="151" t="s">
        <v>725</v>
      </c>
      <c r="D563" s="152" t="s">
        <v>726</v>
      </c>
      <c r="E563" s="151">
        <v>3</v>
      </c>
    </row>
    <row r="564" spans="1:5" customFormat="1" ht="15">
      <c r="A564" s="50" t="str">
        <f t="shared" si="20"/>
        <v>FST</v>
      </c>
      <c r="B564" s="50" t="str">
        <f t="shared" si="21"/>
        <v>323</v>
      </c>
      <c r="C564" s="151" t="s">
        <v>727</v>
      </c>
      <c r="D564" s="152" t="s">
        <v>728</v>
      </c>
      <c r="E564" s="151">
        <v>3</v>
      </c>
    </row>
    <row r="565" spans="1:5" customFormat="1" ht="15">
      <c r="A565" s="50" t="str">
        <f t="shared" si="20"/>
        <v>FST</v>
      </c>
      <c r="B565" s="50" t="str">
        <f t="shared" si="21"/>
        <v>438</v>
      </c>
      <c r="C565" s="151" t="s">
        <v>729</v>
      </c>
      <c r="D565" s="152" t="s">
        <v>730</v>
      </c>
      <c r="E565" s="151">
        <v>3</v>
      </c>
    </row>
    <row r="566" spans="1:5" customFormat="1" ht="15">
      <c r="A566" s="50" t="str">
        <f t="shared" si="20"/>
        <v>HOS</v>
      </c>
      <c r="B566" s="50" t="str">
        <f t="shared" si="21"/>
        <v>151</v>
      </c>
      <c r="C566" s="151" t="s">
        <v>731</v>
      </c>
      <c r="D566" s="152" t="s">
        <v>732</v>
      </c>
      <c r="E566" s="158">
        <v>2</v>
      </c>
    </row>
    <row r="567" spans="1:5" customFormat="1" ht="15">
      <c r="A567" s="50" t="str">
        <f t="shared" si="20"/>
        <v>HOS</v>
      </c>
      <c r="B567" s="50" t="str">
        <f t="shared" si="21"/>
        <v>250</v>
      </c>
      <c r="C567" s="151" t="s">
        <v>733</v>
      </c>
      <c r="D567" s="152" t="s">
        <v>734</v>
      </c>
      <c r="E567" s="158">
        <v>3</v>
      </c>
    </row>
    <row r="568" spans="1:5" customFormat="1" ht="15">
      <c r="A568" s="50" t="str">
        <f t="shared" si="20"/>
        <v>HOS</v>
      </c>
      <c r="B568" s="50" t="str">
        <f t="shared" si="21"/>
        <v>296</v>
      </c>
      <c r="C568" s="151" t="s">
        <v>735</v>
      </c>
      <c r="D568" s="152" t="s">
        <v>736</v>
      </c>
      <c r="E568" s="158">
        <v>1</v>
      </c>
    </row>
    <row r="569" spans="1:5" customFormat="1" ht="15">
      <c r="A569" s="50" t="str">
        <f t="shared" si="20"/>
        <v>HOS</v>
      </c>
      <c r="B569" s="50" t="str">
        <f t="shared" si="21"/>
        <v>348</v>
      </c>
      <c r="C569" s="151" t="s">
        <v>737</v>
      </c>
      <c r="D569" s="152" t="s">
        <v>738</v>
      </c>
      <c r="E569" s="158">
        <v>5</v>
      </c>
    </row>
    <row r="570" spans="1:5" customFormat="1" ht="15">
      <c r="A570" s="50" t="str">
        <f t="shared" si="20"/>
        <v>HOS</v>
      </c>
      <c r="B570" s="50" t="str">
        <f t="shared" si="21"/>
        <v>349</v>
      </c>
      <c r="C570" s="151" t="s">
        <v>739</v>
      </c>
      <c r="D570" s="152" t="s">
        <v>649</v>
      </c>
      <c r="E570" s="158">
        <v>1</v>
      </c>
    </row>
    <row r="571" spans="1:5" customFormat="1" ht="15">
      <c r="A571" s="50" t="str">
        <f t="shared" si="20"/>
        <v>HOS</v>
      </c>
      <c r="B571" s="50" t="str">
        <f t="shared" si="21"/>
        <v>361</v>
      </c>
      <c r="C571" s="151" t="s">
        <v>740</v>
      </c>
      <c r="D571" s="152" t="s">
        <v>741</v>
      </c>
      <c r="E571" s="158">
        <v>3</v>
      </c>
    </row>
    <row r="572" spans="1:5" customFormat="1" ht="15">
      <c r="A572" s="50" t="str">
        <f t="shared" si="20"/>
        <v>HOS</v>
      </c>
      <c r="B572" s="50" t="str">
        <f t="shared" si="21"/>
        <v>362</v>
      </c>
      <c r="C572" s="151" t="s">
        <v>742</v>
      </c>
      <c r="D572" s="152" t="s">
        <v>743</v>
      </c>
      <c r="E572" s="158">
        <v>2</v>
      </c>
    </row>
    <row r="573" spans="1:5" customFormat="1" ht="15">
      <c r="A573" s="50" t="str">
        <f t="shared" si="20"/>
        <v>HOS</v>
      </c>
      <c r="B573" s="50" t="str">
        <f t="shared" si="21"/>
        <v>364</v>
      </c>
      <c r="C573" s="151" t="s">
        <v>744</v>
      </c>
      <c r="D573" s="152" t="s">
        <v>745</v>
      </c>
      <c r="E573" s="158">
        <v>2</v>
      </c>
    </row>
    <row r="574" spans="1:5" customFormat="1" ht="15">
      <c r="A574" s="50" t="str">
        <f t="shared" si="20"/>
        <v>HOS</v>
      </c>
      <c r="B574" s="50" t="str">
        <f t="shared" si="21"/>
        <v>371</v>
      </c>
      <c r="C574" s="151" t="s">
        <v>746</v>
      </c>
      <c r="D574" s="152" t="s">
        <v>747</v>
      </c>
      <c r="E574" s="158">
        <v>3</v>
      </c>
    </row>
    <row r="575" spans="1:5" customFormat="1" ht="15">
      <c r="A575" s="50" t="str">
        <f t="shared" si="20"/>
        <v>HOS</v>
      </c>
      <c r="B575" s="50" t="str">
        <f t="shared" si="21"/>
        <v>372</v>
      </c>
      <c r="C575" s="151" t="s">
        <v>748</v>
      </c>
      <c r="D575" s="152" t="s">
        <v>749</v>
      </c>
      <c r="E575" s="158">
        <v>2</v>
      </c>
    </row>
    <row r="576" spans="1:5" customFormat="1" ht="15">
      <c r="A576" s="50" t="str">
        <f t="shared" si="20"/>
        <v>HOS</v>
      </c>
      <c r="B576" s="50" t="str">
        <f t="shared" si="21"/>
        <v>374</v>
      </c>
      <c r="C576" s="151" t="s">
        <v>750</v>
      </c>
      <c r="D576" s="152" t="s">
        <v>751</v>
      </c>
      <c r="E576" s="158">
        <v>2</v>
      </c>
    </row>
    <row r="577" spans="1:5" customFormat="1" ht="15">
      <c r="A577" s="50" t="str">
        <f t="shared" si="20"/>
        <v>HOS</v>
      </c>
      <c r="B577" s="50" t="str">
        <f t="shared" si="21"/>
        <v>396</v>
      </c>
      <c r="C577" s="151" t="s">
        <v>752</v>
      </c>
      <c r="D577" s="152" t="s">
        <v>736</v>
      </c>
      <c r="E577" s="151">
        <v>1</v>
      </c>
    </row>
    <row r="578" spans="1:5" customFormat="1" ht="15">
      <c r="A578" s="50" t="str">
        <f t="shared" si="20"/>
        <v>HOS</v>
      </c>
      <c r="B578" s="50" t="str">
        <f t="shared" si="21"/>
        <v>399</v>
      </c>
      <c r="C578" s="151" t="s">
        <v>753</v>
      </c>
      <c r="D578" s="152" t="s">
        <v>698</v>
      </c>
      <c r="E578" s="151">
        <v>5</v>
      </c>
    </row>
    <row r="579" spans="1:5" customFormat="1" ht="15">
      <c r="A579" s="50" t="str">
        <f t="shared" si="20"/>
        <v>HOS</v>
      </c>
      <c r="B579" s="50" t="str">
        <f t="shared" si="21"/>
        <v>401</v>
      </c>
      <c r="C579" s="151" t="s">
        <v>754</v>
      </c>
      <c r="D579" s="152" t="s">
        <v>755</v>
      </c>
      <c r="E579" s="158">
        <v>2</v>
      </c>
    </row>
    <row r="580" spans="1:5" customFormat="1" ht="15">
      <c r="A580" s="50" t="str">
        <f t="shared" si="20"/>
        <v>HOS</v>
      </c>
      <c r="B580" s="50" t="str">
        <f t="shared" si="21"/>
        <v>403</v>
      </c>
      <c r="C580" s="151" t="s">
        <v>756</v>
      </c>
      <c r="D580" s="152" t="s">
        <v>757</v>
      </c>
      <c r="E580" s="158">
        <v>3</v>
      </c>
    </row>
    <row r="581" spans="1:5" customFormat="1" ht="15">
      <c r="A581" s="50" t="str">
        <f t="shared" si="20"/>
        <v>HOS</v>
      </c>
      <c r="B581" s="50" t="str">
        <f t="shared" si="21"/>
        <v>405</v>
      </c>
      <c r="C581" s="151" t="s">
        <v>758</v>
      </c>
      <c r="D581" s="152" t="s">
        <v>759</v>
      </c>
      <c r="E581" s="158">
        <v>3</v>
      </c>
    </row>
    <row r="582" spans="1:5" customFormat="1" ht="15">
      <c r="A582" s="50" t="str">
        <f t="shared" si="20"/>
        <v>HOS</v>
      </c>
      <c r="B582" s="50" t="str">
        <f t="shared" si="21"/>
        <v>408</v>
      </c>
      <c r="C582" s="151" t="s">
        <v>760</v>
      </c>
      <c r="D582" s="152" t="s">
        <v>761</v>
      </c>
      <c r="E582" s="158">
        <v>3</v>
      </c>
    </row>
    <row r="583" spans="1:5" customFormat="1" ht="15">
      <c r="A583" s="50" t="str">
        <f t="shared" si="20"/>
        <v>HOS</v>
      </c>
      <c r="B583" s="50" t="str">
        <f t="shared" si="21"/>
        <v>414</v>
      </c>
      <c r="C583" s="151" t="s">
        <v>762</v>
      </c>
      <c r="D583" s="152" t="s">
        <v>763</v>
      </c>
      <c r="E583" s="158">
        <v>2</v>
      </c>
    </row>
    <row r="584" spans="1:5" customFormat="1" ht="15">
      <c r="A584" s="50" t="str">
        <f t="shared" si="20"/>
        <v>HOS</v>
      </c>
      <c r="B584" s="50" t="str">
        <f t="shared" si="21"/>
        <v>416</v>
      </c>
      <c r="C584" s="151" t="s">
        <v>764</v>
      </c>
      <c r="D584" s="152" t="s">
        <v>765</v>
      </c>
      <c r="E584" s="158">
        <v>2</v>
      </c>
    </row>
    <row r="585" spans="1:5" customFormat="1" ht="15">
      <c r="A585" s="50" t="str">
        <f t="shared" si="20"/>
        <v>HOS</v>
      </c>
      <c r="B585" s="50" t="str">
        <f t="shared" si="21"/>
        <v>448</v>
      </c>
      <c r="C585" s="151" t="s">
        <v>766</v>
      </c>
      <c r="D585" s="152" t="s">
        <v>767</v>
      </c>
      <c r="E585" s="158">
        <v>5</v>
      </c>
    </row>
    <row r="586" spans="1:5" customFormat="1" ht="15">
      <c r="A586" s="50" t="str">
        <f t="shared" si="20"/>
        <v>HOS</v>
      </c>
      <c r="B586" s="50" t="str">
        <f t="shared" si="21"/>
        <v>449</v>
      </c>
      <c r="C586" s="151" t="s">
        <v>768</v>
      </c>
      <c r="D586" s="152" t="s">
        <v>769</v>
      </c>
      <c r="E586" s="151">
        <v>5</v>
      </c>
    </row>
    <row r="587" spans="1:5" customFormat="1" ht="15">
      <c r="A587" s="50" t="str">
        <f t="shared" si="20"/>
        <v>HOS</v>
      </c>
      <c r="B587" s="50" t="str">
        <f t="shared" si="21"/>
        <v>496</v>
      </c>
      <c r="C587" s="151" t="s">
        <v>770</v>
      </c>
      <c r="D587" s="152" t="s">
        <v>736</v>
      </c>
      <c r="E587" s="151">
        <v>1</v>
      </c>
    </row>
    <row r="588" spans="1:5" customFormat="1" ht="15">
      <c r="A588" s="50" t="str">
        <f t="shared" si="20"/>
        <v>HRM</v>
      </c>
      <c r="B588" s="50" t="str">
        <f t="shared" si="21"/>
        <v>303</v>
      </c>
      <c r="C588" s="151" t="s">
        <v>771</v>
      </c>
      <c r="D588" s="152" t="s">
        <v>772</v>
      </c>
      <c r="E588" s="151">
        <v>3</v>
      </c>
    </row>
    <row r="589" spans="1:5" customFormat="1" ht="15">
      <c r="A589" s="50" t="str">
        <f t="shared" si="20"/>
        <v>IMD</v>
      </c>
      <c r="B589" s="50" t="str">
        <f t="shared" si="21"/>
        <v>251</v>
      </c>
      <c r="C589" s="151" t="s">
        <v>773</v>
      </c>
      <c r="D589" s="152" t="s">
        <v>774</v>
      </c>
      <c r="E589" s="151">
        <v>2</v>
      </c>
    </row>
    <row r="590" spans="1:5" customFormat="1" ht="15">
      <c r="A590" s="50" t="str">
        <f t="shared" si="20"/>
        <v>IMD</v>
      </c>
      <c r="B590" s="50" t="str">
        <f t="shared" si="21"/>
        <v>252</v>
      </c>
      <c r="C590" s="151" t="s">
        <v>1076</v>
      </c>
      <c r="D590" s="152" t="s">
        <v>774</v>
      </c>
      <c r="E590" s="151">
        <v>4</v>
      </c>
    </row>
    <row r="591" spans="1:5" customFormat="1" ht="15">
      <c r="A591" s="50" t="str">
        <f t="shared" si="20"/>
        <v>IMD</v>
      </c>
      <c r="B591" s="50" t="str">
        <f t="shared" si="21"/>
        <v>351</v>
      </c>
      <c r="C591" s="151" t="s">
        <v>1077</v>
      </c>
      <c r="D591" s="152" t="s">
        <v>1078</v>
      </c>
      <c r="E591" s="151">
        <v>4</v>
      </c>
    </row>
    <row r="592" spans="1:5" customFormat="1" ht="15">
      <c r="A592" s="50" t="str">
        <f t="shared" ref="A592:A655" si="22">LEFT(C592,3)</f>
        <v>IMD</v>
      </c>
      <c r="B592" s="50" t="str">
        <f t="shared" ref="B592:B655" si="23">RIGHT(C592,3)</f>
        <v>352</v>
      </c>
      <c r="C592" s="151" t="s">
        <v>1079</v>
      </c>
      <c r="D592" s="152" t="s">
        <v>1078</v>
      </c>
      <c r="E592" s="151">
        <v>4</v>
      </c>
    </row>
    <row r="593" spans="1:5" customFormat="1" ht="15">
      <c r="A593" s="50" t="str">
        <f t="shared" si="22"/>
        <v>IMD</v>
      </c>
      <c r="B593" s="50" t="str">
        <f t="shared" si="23"/>
        <v>413</v>
      </c>
      <c r="C593" s="151" t="s">
        <v>1080</v>
      </c>
      <c r="D593" s="152" t="s">
        <v>1081</v>
      </c>
      <c r="E593" s="151">
        <v>2</v>
      </c>
    </row>
    <row r="594" spans="1:5" customFormat="1" ht="15">
      <c r="A594" s="50" t="str">
        <f t="shared" si="22"/>
        <v>IMD</v>
      </c>
      <c r="B594" s="50" t="str">
        <f t="shared" si="23"/>
        <v>508</v>
      </c>
      <c r="C594" s="151" t="s">
        <v>1082</v>
      </c>
      <c r="D594" s="152" t="s">
        <v>1083</v>
      </c>
      <c r="E594" s="151">
        <v>4</v>
      </c>
    </row>
    <row r="595" spans="1:5" customFormat="1" ht="15">
      <c r="A595" s="50" t="str">
        <f t="shared" si="22"/>
        <v>IMD</v>
      </c>
      <c r="B595" s="50" t="str">
        <f t="shared" si="23"/>
        <v>509</v>
      </c>
      <c r="C595" s="151" t="s">
        <v>1084</v>
      </c>
      <c r="D595" s="152" t="s">
        <v>1085</v>
      </c>
      <c r="E595" s="151">
        <v>3</v>
      </c>
    </row>
    <row r="596" spans="1:5" customFormat="1" ht="15">
      <c r="A596" s="50" t="str">
        <f t="shared" si="22"/>
        <v>IMD</v>
      </c>
      <c r="B596" s="50" t="str">
        <f t="shared" si="23"/>
        <v>708</v>
      </c>
      <c r="C596" s="151" t="s">
        <v>1086</v>
      </c>
      <c r="D596" s="152" t="s">
        <v>1087</v>
      </c>
      <c r="E596" s="151">
        <v>3</v>
      </c>
    </row>
    <row r="597" spans="1:5" customFormat="1" ht="15">
      <c r="A597" s="50" t="str">
        <f t="shared" si="22"/>
        <v>IMD</v>
      </c>
      <c r="B597" s="50" t="str">
        <f t="shared" si="23"/>
        <v>709</v>
      </c>
      <c r="C597" s="151" t="s">
        <v>1088</v>
      </c>
      <c r="D597" s="152" t="s">
        <v>1089</v>
      </c>
      <c r="E597" s="151">
        <v>3</v>
      </c>
    </row>
    <row r="598" spans="1:5" customFormat="1" ht="15">
      <c r="A598" s="50" t="str">
        <f t="shared" si="22"/>
        <v>IMN</v>
      </c>
      <c r="B598" s="50" t="str">
        <f t="shared" si="23"/>
        <v>250</v>
      </c>
      <c r="C598" s="151" t="s">
        <v>775</v>
      </c>
      <c r="D598" s="152" t="s">
        <v>776</v>
      </c>
      <c r="E598" s="151">
        <v>2</v>
      </c>
    </row>
    <row r="599" spans="1:5" customFormat="1" ht="15">
      <c r="A599" s="50" t="str">
        <f t="shared" si="22"/>
        <v>IMN</v>
      </c>
      <c r="B599" s="50" t="str">
        <f t="shared" si="23"/>
        <v>324</v>
      </c>
      <c r="C599" s="151" t="s">
        <v>777</v>
      </c>
      <c r="D599" s="152" t="s">
        <v>778</v>
      </c>
      <c r="E599" s="151">
        <v>2</v>
      </c>
    </row>
    <row r="600" spans="1:5" customFormat="1" ht="15">
      <c r="A600" s="50" t="str">
        <f t="shared" si="22"/>
        <v>IMN</v>
      </c>
      <c r="B600" s="50" t="str">
        <f t="shared" si="23"/>
        <v>350</v>
      </c>
      <c r="C600" s="151" t="s">
        <v>1090</v>
      </c>
      <c r="D600" s="152" t="s">
        <v>1091</v>
      </c>
      <c r="E600" s="151">
        <v>3</v>
      </c>
    </row>
    <row r="601" spans="1:5" customFormat="1" ht="15">
      <c r="A601" s="50" t="str">
        <f t="shared" si="22"/>
        <v xml:space="preserve">IS </v>
      </c>
      <c r="B601" s="50" t="str">
        <f t="shared" si="23"/>
        <v>251</v>
      </c>
      <c r="C601" s="151" t="s">
        <v>779</v>
      </c>
      <c r="D601" s="152" t="s">
        <v>780</v>
      </c>
      <c r="E601" s="151">
        <v>3</v>
      </c>
    </row>
    <row r="602" spans="1:5" customFormat="1" ht="15">
      <c r="A602" s="50" t="str">
        <f t="shared" si="22"/>
        <v xml:space="preserve">IS </v>
      </c>
      <c r="B602" s="50" t="str">
        <f t="shared" si="23"/>
        <v>252</v>
      </c>
      <c r="C602" s="151" t="s">
        <v>781</v>
      </c>
      <c r="D602" s="152" t="s">
        <v>782</v>
      </c>
      <c r="E602" s="151">
        <v>3</v>
      </c>
    </row>
    <row r="603" spans="1:5" customFormat="1" ht="15">
      <c r="A603" s="50" t="str">
        <f t="shared" si="22"/>
        <v xml:space="preserve">IS </v>
      </c>
      <c r="B603" s="50" t="str">
        <f t="shared" si="23"/>
        <v>253</v>
      </c>
      <c r="C603" s="151" t="s">
        <v>783</v>
      </c>
      <c r="D603" s="152" t="s">
        <v>784</v>
      </c>
      <c r="E603" s="151">
        <v>3</v>
      </c>
    </row>
    <row r="604" spans="1:5" customFormat="1" ht="15">
      <c r="A604" s="50" t="str">
        <f t="shared" si="22"/>
        <v xml:space="preserve">IS </v>
      </c>
      <c r="B604" s="50" t="str">
        <f t="shared" si="23"/>
        <v>301</v>
      </c>
      <c r="C604" s="151" t="s">
        <v>785</v>
      </c>
      <c r="D604" s="152" t="s">
        <v>786</v>
      </c>
      <c r="E604" s="151">
        <v>3</v>
      </c>
    </row>
    <row r="605" spans="1:5" customFormat="1" ht="15">
      <c r="A605" s="50" t="str">
        <f t="shared" si="22"/>
        <v xml:space="preserve">IS </v>
      </c>
      <c r="B605" s="50" t="str">
        <f t="shared" si="23"/>
        <v>342</v>
      </c>
      <c r="C605" s="151" t="s">
        <v>787</v>
      </c>
      <c r="D605" s="152" t="s">
        <v>788</v>
      </c>
      <c r="E605" s="158">
        <v>2</v>
      </c>
    </row>
    <row r="606" spans="1:5" customFormat="1" ht="15">
      <c r="A606" s="50" t="str">
        <f t="shared" si="22"/>
        <v xml:space="preserve">IS </v>
      </c>
      <c r="B606" s="50" t="str">
        <f t="shared" si="23"/>
        <v>348</v>
      </c>
      <c r="C606" s="151" t="s">
        <v>789</v>
      </c>
      <c r="D606" s="152" t="s">
        <v>647</v>
      </c>
      <c r="E606" s="158">
        <v>3</v>
      </c>
    </row>
    <row r="607" spans="1:5" customFormat="1" ht="15">
      <c r="A607" s="50" t="str">
        <f t="shared" si="22"/>
        <v xml:space="preserve">IS </v>
      </c>
      <c r="B607" s="50" t="str">
        <f t="shared" si="23"/>
        <v>356</v>
      </c>
      <c r="C607" s="151" t="s">
        <v>1092</v>
      </c>
      <c r="D607" s="152" t="s">
        <v>1093</v>
      </c>
      <c r="E607" s="151">
        <v>3</v>
      </c>
    </row>
    <row r="608" spans="1:5" customFormat="1" ht="15">
      <c r="A608" s="50" t="str">
        <f t="shared" si="22"/>
        <v xml:space="preserve">IS </v>
      </c>
      <c r="B608" s="50" t="str">
        <f t="shared" si="23"/>
        <v>381</v>
      </c>
      <c r="C608" s="151" t="s">
        <v>790</v>
      </c>
      <c r="D608" s="152" t="s">
        <v>791</v>
      </c>
      <c r="E608" s="158">
        <v>3</v>
      </c>
    </row>
    <row r="609" spans="1:5" customFormat="1" ht="15">
      <c r="A609" s="50" t="str">
        <f t="shared" si="22"/>
        <v xml:space="preserve">IS </v>
      </c>
      <c r="B609" s="50" t="str">
        <f t="shared" si="23"/>
        <v>384</v>
      </c>
      <c r="C609" s="151" t="s">
        <v>792</v>
      </c>
      <c r="D609" s="152" t="s">
        <v>793</v>
      </c>
      <c r="E609" s="151">
        <v>3</v>
      </c>
    </row>
    <row r="610" spans="1:5" customFormat="1" ht="15">
      <c r="A610" s="50" t="str">
        <f t="shared" si="22"/>
        <v xml:space="preserve">IS </v>
      </c>
      <c r="B610" s="50" t="str">
        <f t="shared" si="23"/>
        <v>400</v>
      </c>
      <c r="C610" s="151" t="s">
        <v>794</v>
      </c>
      <c r="D610" s="152" t="s">
        <v>795</v>
      </c>
      <c r="E610" s="158">
        <v>2</v>
      </c>
    </row>
    <row r="611" spans="1:5" customFormat="1" ht="15">
      <c r="A611" s="50" t="str">
        <f t="shared" si="22"/>
        <v xml:space="preserve">IS </v>
      </c>
      <c r="B611" s="50" t="str">
        <f t="shared" si="23"/>
        <v>401</v>
      </c>
      <c r="C611" s="151" t="s">
        <v>796</v>
      </c>
      <c r="D611" s="152" t="s">
        <v>797</v>
      </c>
      <c r="E611" s="158">
        <v>3</v>
      </c>
    </row>
    <row r="612" spans="1:5" customFormat="1" ht="15">
      <c r="A612" s="50" t="str">
        <f t="shared" si="22"/>
        <v xml:space="preserve">IS </v>
      </c>
      <c r="B612" s="50" t="str">
        <f t="shared" si="23"/>
        <v>402</v>
      </c>
      <c r="C612" s="151" t="s">
        <v>798</v>
      </c>
      <c r="D612" s="152" t="s">
        <v>799</v>
      </c>
      <c r="E612" s="158">
        <v>3</v>
      </c>
    </row>
    <row r="613" spans="1:5" customFormat="1" ht="15">
      <c r="A613" s="50" t="str">
        <f t="shared" si="22"/>
        <v xml:space="preserve">IS </v>
      </c>
      <c r="B613" s="50" t="str">
        <f t="shared" si="23"/>
        <v>413</v>
      </c>
      <c r="C613" s="151" t="s">
        <v>800</v>
      </c>
      <c r="D613" s="152" t="s">
        <v>801</v>
      </c>
      <c r="E613" s="158">
        <v>3</v>
      </c>
    </row>
    <row r="614" spans="1:5" customFormat="1" ht="15">
      <c r="A614" s="50" t="str">
        <f t="shared" si="22"/>
        <v xml:space="preserve">IS </v>
      </c>
      <c r="B614" s="50" t="str">
        <f t="shared" si="23"/>
        <v>422</v>
      </c>
      <c r="C614" s="151" t="s">
        <v>802</v>
      </c>
      <c r="D614" s="152" t="s">
        <v>803</v>
      </c>
      <c r="E614" s="158">
        <v>2</v>
      </c>
    </row>
    <row r="615" spans="1:5" customFormat="1" ht="15">
      <c r="A615" s="50" t="str">
        <f t="shared" si="22"/>
        <v xml:space="preserve">IS </v>
      </c>
      <c r="B615" s="50" t="str">
        <f t="shared" si="23"/>
        <v>432</v>
      </c>
      <c r="C615" s="151" t="s">
        <v>804</v>
      </c>
      <c r="D615" s="152" t="s">
        <v>805</v>
      </c>
      <c r="E615" s="151">
        <v>3</v>
      </c>
    </row>
    <row r="616" spans="1:5" customFormat="1" ht="15">
      <c r="A616" s="50" t="str">
        <f t="shared" si="22"/>
        <v xml:space="preserve">IS </v>
      </c>
      <c r="B616" s="50" t="str">
        <f t="shared" si="23"/>
        <v>433</v>
      </c>
      <c r="C616" s="151" t="s">
        <v>806</v>
      </c>
      <c r="D616" s="152" t="s">
        <v>807</v>
      </c>
      <c r="E616" s="158">
        <v>2</v>
      </c>
    </row>
    <row r="617" spans="1:5" customFormat="1" ht="15">
      <c r="A617" s="50" t="str">
        <f t="shared" si="22"/>
        <v xml:space="preserve">IS </v>
      </c>
      <c r="B617" s="50" t="str">
        <f t="shared" si="23"/>
        <v>436</v>
      </c>
      <c r="C617" s="151" t="s">
        <v>808</v>
      </c>
      <c r="D617" s="152" t="s">
        <v>809</v>
      </c>
      <c r="E617" s="151">
        <v>2</v>
      </c>
    </row>
    <row r="618" spans="1:5" customFormat="1" ht="15">
      <c r="A618" s="50" t="str">
        <f t="shared" si="22"/>
        <v xml:space="preserve">IS </v>
      </c>
      <c r="B618" s="50" t="str">
        <f t="shared" si="23"/>
        <v>437</v>
      </c>
      <c r="C618" s="151" t="s">
        <v>810</v>
      </c>
      <c r="D618" s="152" t="s">
        <v>811</v>
      </c>
      <c r="E618" s="151">
        <v>2</v>
      </c>
    </row>
    <row r="619" spans="1:5" customFormat="1" ht="15">
      <c r="A619" s="50" t="str">
        <f t="shared" si="22"/>
        <v xml:space="preserve">IS </v>
      </c>
      <c r="B619" s="50" t="str">
        <f t="shared" si="23"/>
        <v>442</v>
      </c>
      <c r="C619" s="151" t="s">
        <v>812</v>
      </c>
      <c r="D619" s="152" t="s">
        <v>813</v>
      </c>
      <c r="E619" s="151">
        <v>2</v>
      </c>
    </row>
    <row r="620" spans="1:5" customFormat="1" ht="15">
      <c r="A620" s="50" t="str">
        <f t="shared" si="22"/>
        <v xml:space="preserve">IS </v>
      </c>
      <c r="B620" s="50" t="str">
        <f t="shared" si="23"/>
        <v>448</v>
      </c>
      <c r="C620" s="151" t="s">
        <v>814</v>
      </c>
      <c r="D620" s="152" t="s">
        <v>647</v>
      </c>
      <c r="E620" s="158">
        <v>3</v>
      </c>
    </row>
    <row r="621" spans="1:5" customFormat="1" ht="15">
      <c r="A621" s="50" t="str">
        <f t="shared" si="22"/>
        <v xml:space="preserve">IS </v>
      </c>
      <c r="B621" s="50" t="str">
        <f t="shared" si="23"/>
        <v>449</v>
      </c>
      <c r="C621" s="151" t="s">
        <v>815</v>
      </c>
      <c r="D621" s="152" t="s">
        <v>698</v>
      </c>
      <c r="E621" s="158">
        <v>3</v>
      </c>
    </row>
    <row r="622" spans="1:5" customFormat="1" ht="15">
      <c r="A622" s="50" t="str">
        <f t="shared" si="22"/>
        <v xml:space="preserve">IS </v>
      </c>
      <c r="B622" s="50" t="str">
        <f t="shared" si="23"/>
        <v>722</v>
      </c>
      <c r="C622" s="151" t="s">
        <v>823</v>
      </c>
      <c r="D622" s="152" t="s">
        <v>824</v>
      </c>
      <c r="E622" s="158">
        <v>2</v>
      </c>
    </row>
    <row r="623" spans="1:5" customFormat="1" ht="15">
      <c r="A623" s="50" t="str">
        <f t="shared" si="22"/>
        <v>LAW</v>
      </c>
      <c r="B623" s="50" t="str">
        <f t="shared" si="23"/>
        <v>392</v>
      </c>
      <c r="C623" s="151" t="s">
        <v>825</v>
      </c>
      <c r="D623" s="152" t="s">
        <v>826</v>
      </c>
      <c r="E623" s="158">
        <v>3</v>
      </c>
    </row>
    <row r="624" spans="1:5" customFormat="1" ht="15">
      <c r="A624" s="50" t="str">
        <f t="shared" si="22"/>
        <v>LAW</v>
      </c>
      <c r="B624" s="50" t="str">
        <f t="shared" si="23"/>
        <v>413</v>
      </c>
      <c r="C624" s="151" t="s">
        <v>827</v>
      </c>
      <c r="D624" s="152" t="s">
        <v>828</v>
      </c>
      <c r="E624" s="158">
        <v>2</v>
      </c>
    </row>
    <row r="625" spans="1:5" customFormat="1" ht="15">
      <c r="A625" s="50" t="str">
        <f t="shared" si="22"/>
        <v>MCC</v>
      </c>
      <c r="B625" s="50" t="str">
        <f t="shared" si="23"/>
        <v>201</v>
      </c>
      <c r="C625" s="151" t="s">
        <v>829</v>
      </c>
      <c r="D625" s="152" t="s">
        <v>830</v>
      </c>
      <c r="E625" s="158">
        <v>3</v>
      </c>
    </row>
    <row r="626" spans="1:5" customFormat="1" ht="15">
      <c r="A626" s="50" t="str">
        <f t="shared" si="22"/>
        <v>MCC</v>
      </c>
      <c r="B626" s="50" t="str">
        <f t="shared" si="23"/>
        <v>351</v>
      </c>
      <c r="C626" s="151" t="s">
        <v>831</v>
      </c>
      <c r="D626" s="152" t="s">
        <v>832</v>
      </c>
      <c r="E626" s="158">
        <v>3</v>
      </c>
    </row>
    <row r="627" spans="1:5" customFormat="1" ht="15">
      <c r="A627" s="50" t="str">
        <f t="shared" si="22"/>
        <v>MCC</v>
      </c>
      <c r="B627" s="50" t="str">
        <f t="shared" si="23"/>
        <v>401</v>
      </c>
      <c r="C627" s="151" t="s">
        <v>833</v>
      </c>
      <c r="D627" s="152" t="s">
        <v>834</v>
      </c>
      <c r="E627" s="158">
        <v>3</v>
      </c>
    </row>
    <row r="628" spans="1:5" customFormat="1" ht="15">
      <c r="A628" s="50" t="str">
        <f t="shared" si="22"/>
        <v>MCC</v>
      </c>
      <c r="B628" s="50" t="str">
        <f t="shared" si="23"/>
        <v>410</v>
      </c>
      <c r="C628" s="151" t="s">
        <v>835</v>
      </c>
      <c r="D628" s="152" t="s">
        <v>836</v>
      </c>
      <c r="E628" s="158">
        <v>1</v>
      </c>
    </row>
    <row r="629" spans="1:5" customFormat="1" ht="15">
      <c r="A629" s="50" t="str">
        <f t="shared" si="22"/>
        <v>MCC</v>
      </c>
      <c r="B629" s="50" t="str">
        <f t="shared" si="23"/>
        <v>413</v>
      </c>
      <c r="C629" s="151" t="s">
        <v>837</v>
      </c>
      <c r="D629" s="152" t="s">
        <v>838</v>
      </c>
      <c r="E629" s="158">
        <v>1</v>
      </c>
    </row>
    <row r="630" spans="1:5" customFormat="1" ht="15">
      <c r="A630" s="50" t="str">
        <f t="shared" si="22"/>
        <v>MCC</v>
      </c>
      <c r="B630" s="50" t="str">
        <f t="shared" si="23"/>
        <v>414</v>
      </c>
      <c r="C630" s="151" t="s">
        <v>839</v>
      </c>
      <c r="D630" s="152" t="s">
        <v>840</v>
      </c>
      <c r="E630" s="158">
        <v>1</v>
      </c>
    </row>
    <row r="631" spans="1:5" customFormat="1" ht="15">
      <c r="A631" s="50" t="str">
        <f t="shared" si="22"/>
        <v>MCC</v>
      </c>
      <c r="B631" s="50" t="str">
        <f t="shared" si="23"/>
        <v>418</v>
      </c>
      <c r="C631" s="151" t="s">
        <v>841</v>
      </c>
      <c r="D631" s="152" t="s">
        <v>842</v>
      </c>
      <c r="E631" s="158">
        <v>1</v>
      </c>
    </row>
    <row r="632" spans="1:5" customFormat="1" ht="15">
      <c r="A632" s="50" t="str">
        <f t="shared" si="22"/>
        <v>MCH</v>
      </c>
      <c r="B632" s="50" t="str">
        <f t="shared" si="23"/>
        <v>250</v>
      </c>
      <c r="C632" s="151" t="s">
        <v>843</v>
      </c>
      <c r="D632" s="152" t="s">
        <v>844</v>
      </c>
      <c r="E632" s="158">
        <v>2</v>
      </c>
    </row>
    <row r="633" spans="1:5" customFormat="1" ht="15">
      <c r="A633" s="50" t="str">
        <f t="shared" si="22"/>
        <v>MCH</v>
      </c>
      <c r="B633" s="50" t="str">
        <f t="shared" si="23"/>
        <v>506</v>
      </c>
      <c r="C633" s="151" t="s">
        <v>1094</v>
      </c>
      <c r="D633" s="152" t="s">
        <v>1095</v>
      </c>
      <c r="E633" s="158">
        <v>3</v>
      </c>
    </row>
    <row r="634" spans="1:5" customFormat="1" ht="15">
      <c r="A634" s="50" t="str">
        <f t="shared" si="22"/>
        <v>MCH</v>
      </c>
      <c r="B634" s="50" t="str">
        <f t="shared" si="23"/>
        <v>507</v>
      </c>
      <c r="C634" s="151" t="s">
        <v>1096</v>
      </c>
      <c r="D634" s="152" t="s">
        <v>1097</v>
      </c>
      <c r="E634" s="158">
        <v>4</v>
      </c>
    </row>
    <row r="635" spans="1:5" customFormat="1" ht="15">
      <c r="A635" s="50" t="str">
        <f t="shared" si="22"/>
        <v>MCH</v>
      </c>
      <c r="B635" s="50" t="str">
        <f t="shared" si="23"/>
        <v>508</v>
      </c>
      <c r="C635" s="151" t="s">
        <v>1098</v>
      </c>
      <c r="D635" s="152" t="s">
        <v>1099</v>
      </c>
      <c r="E635" s="151">
        <v>3</v>
      </c>
    </row>
    <row r="636" spans="1:5" customFormat="1" ht="15">
      <c r="A636" s="50" t="str">
        <f t="shared" si="22"/>
        <v>MCH</v>
      </c>
      <c r="B636" s="50" t="str">
        <f t="shared" si="23"/>
        <v>509</v>
      </c>
      <c r="C636" s="151" t="s">
        <v>1100</v>
      </c>
      <c r="D636" s="152" t="s">
        <v>1101</v>
      </c>
      <c r="E636" s="158">
        <v>4</v>
      </c>
    </row>
    <row r="637" spans="1:5" customFormat="1" ht="15">
      <c r="A637" s="50" t="str">
        <f t="shared" si="22"/>
        <v>MCH</v>
      </c>
      <c r="B637" s="50" t="str">
        <f t="shared" si="23"/>
        <v>706</v>
      </c>
      <c r="C637" s="151" t="s">
        <v>1102</v>
      </c>
      <c r="D637" s="152" t="s">
        <v>1103</v>
      </c>
      <c r="E637" s="158">
        <v>3</v>
      </c>
    </row>
    <row r="638" spans="1:5" customFormat="1" ht="15">
      <c r="A638" s="50" t="str">
        <f t="shared" si="22"/>
        <v>MCH</v>
      </c>
      <c r="B638" s="50" t="str">
        <f t="shared" si="23"/>
        <v>708</v>
      </c>
      <c r="C638" s="151" t="s">
        <v>1104</v>
      </c>
      <c r="D638" s="152" t="s">
        <v>1105</v>
      </c>
      <c r="E638" s="151">
        <v>3</v>
      </c>
    </row>
    <row r="639" spans="1:5" customFormat="1" ht="15">
      <c r="A639" s="50" t="str">
        <f t="shared" si="22"/>
        <v>MED</v>
      </c>
      <c r="B639" s="50" t="str">
        <f t="shared" si="23"/>
        <v>263</v>
      </c>
      <c r="C639" s="151" t="s">
        <v>845</v>
      </c>
      <c r="D639" s="152" t="s">
        <v>846</v>
      </c>
      <c r="E639" s="151">
        <v>1</v>
      </c>
    </row>
    <row r="640" spans="1:5" customFormat="1" ht="15">
      <c r="A640" s="50" t="str">
        <f t="shared" si="22"/>
        <v>MED</v>
      </c>
      <c r="B640" s="50" t="str">
        <f t="shared" si="23"/>
        <v>268</v>
      </c>
      <c r="C640" s="151" t="s">
        <v>847</v>
      </c>
      <c r="D640" s="152" t="s">
        <v>846</v>
      </c>
      <c r="E640" s="158">
        <v>2</v>
      </c>
    </row>
    <row r="641" spans="1:5" customFormat="1" ht="15">
      <c r="A641" s="50" t="str">
        <f t="shared" si="22"/>
        <v>MED</v>
      </c>
      <c r="B641" s="50" t="str">
        <f t="shared" si="23"/>
        <v>310</v>
      </c>
      <c r="C641" s="151" t="s">
        <v>1106</v>
      </c>
      <c r="D641" s="152" t="s">
        <v>1107</v>
      </c>
      <c r="E641" s="158">
        <v>2</v>
      </c>
    </row>
    <row r="642" spans="1:5" customFormat="1" ht="15">
      <c r="A642" s="50" t="str">
        <f t="shared" si="22"/>
        <v>MED</v>
      </c>
      <c r="B642" s="50" t="str">
        <f t="shared" si="23"/>
        <v>362</v>
      </c>
      <c r="C642" s="151" t="s">
        <v>848</v>
      </c>
      <c r="D642" s="152" t="s">
        <v>849</v>
      </c>
      <c r="E642" s="158">
        <v>2</v>
      </c>
    </row>
    <row r="643" spans="1:5" customFormat="1" ht="15">
      <c r="A643" s="50" t="str">
        <f t="shared" si="22"/>
        <v>MED</v>
      </c>
      <c r="B643" s="50" t="str">
        <f t="shared" si="23"/>
        <v>363</v>
      </c>
      <c r="C643" s="151" t="s">
        <v>1108</v>
      </c>
      <c r="D643" s="152" t="s">
        <v>1109</v>
      </c>
      <c r="E643" s="158">
        <v>1</v>
      </c>
    </row>
    <row r="644" spans="1:5" customFormat="1" ht="15">
      <c r="A644" s="50" t="str">
        <f t="shared" si="22"/>
        <v>MED</v>
      </c>
      <c r="B644" s="50" t="str">
        <f t="shared" si="23"/>
        <v>410</v>
      </c>
      <c r="C644" s="151" t="s">
        <v>1110</v>
      </c>
      <c r="D644" s="152" t="s">
        <v>1111</v>
      </c>
      <c r="E644" s="162">
        <v>2</v>
      </c>
    </row>
    <row r="645" spans="1:5" customFormat="1" ht="15">
      <c r="A645" s="50" t="str">
        <f t="shared" si="22"/>
        <v>MED</v>
      </c>
      <c r="B645" s="50" t="str">
        <f t="shared" si="23"/>
        <v>446</v>
      </c>
      <c r="C645" s="151" t="s">
        <v>1112</v>
      </c>
      <c r="D645" s="152" t="s">
        <v>1113</v>
      </c>
      <c r="E645" s="158">
        <v>1</v>
      </c>
    </row>
    <row r="646" spans="1:5" customFormat="1" ht="15">
      <c r="A646" s="50" t="str">
        <f t="shared" si="22"/>
        <v>MED</v>
      </c>
      <c r="B646" s="50" t="str">
        <f t="shared" si="23"/>
        <v>460</v>
      </c>
      <c r="C646" s="151" t="s">
        <v>1114</v>
      </c>
      <c r="D646" s="152" t="s">
        <v>1115</v>
      </c>
      <c r="E646" s="158">
        <v>1</v>
      </c>
    </row>
    <row r="647" spans="1:5" customFormat="1" ht="15">
      <c r="A647" s="50" t="str">
        <f t="shared" si="22"/>
        <v>MED</v>
      </c>
      <c r="B647" s="50" t="str">
        <f t="shared" si="23"/>
        <v>613</v>
      </c>
      <c r="C647" s="151" t="s">
        <v>1116</v>
      </c>
      <c r="D647" s="152" t="s">
        <v>1117</v>
      </c>
      <c r="E647" s="158">
        <v>2</v>
      </c>
    </row>
    <row r="648" spans="1:5" customFormat="1" ht="15">
      <c r="A648" s="50" t="str">
        <f t="shared" si="22"/>
        <v>MED</v>
      </c>
      <c r="B648" s="50" t="str">
        <f t="shared" si="23"/>
        <v>646</v>
      </c>
      <c r="C648" s="151" t="s">
        <v>1118</v>
      </c>
      <c r="D648" s="152" t="s">
        <v>1119</v>
      </c>
      <c r="E648" s="158">
        <v>2</v>
      </c>
    </row>
    <row r="649" spans="1:5" customFormat="1" ht="15">
      <c r="A649" s="50" t="str">
        <f t="shared" si="22"/>
        <v>MED</v>
      </c>
      <c r="B649" s="50" t="str">
        <f t="shared" si="23"/>
        <v>661</v>
      </c>
      <c r="C649" s="151" t="s">
        <v>1120</v>
      </c>
      <c r="D649" s="152" t="s">
        <v>1121</v>
      </c>
      <c r="E649" s="158">
        <v>2</v>
      </c>
    </row>
    <row r="650" spans="1:5" customFormat="1" ht="15">
      <c r="A650" s="50" t="str">
        <f t="shared" si="22"/>
        <v>MED</v>
      </c>
      <c r="B650" s="50" t="str">
        <f t="shared" si="23"/>
        <v>705</v>
      </c>
      <c r="C650" s="151" t="s">
        <v>1122</v>
      </c>
      <c r="D650" s="152" t="s">
        <v>1123</v>
      </c>
      <c r="E650" s="151">
        <v>2</v>
      </c>
    </row>
    <row r="651" spans="1:5" customFormat="1" ht="15">
      <c r="A651" s="50" t="str">
        <f t="shared" si="22"/>
        <v>MED</v>
      </c>
      <c r="B651" s="50" t="str">
        <f t="shared" si="23"/>
        <v>709</v>
      </c>
      <c r="C651" s="151" t="s">
        <v>1124</v>
      </c>
      <c r="D651" s="152" t="s">
        <v>1125</v>
      </c>
      <c r="E651" s="158">
        <v>1</v>
      </c>
    </row>
    <row r="652" spans="1:5" customFormat="1" ht="15">
      <c r="A652" s="50" t="str">
        <f t="shared" si="22"/>
        <v>MED</v>
      </c>
      <c r="B652" s="50" t="str">
        <f t="shared" si="23"/>
        <v>747</v>
      </c>
      <c r="C652" s="151" t="s">
        <v>1126</v>
      </c>
      <c r="D652" s="152" t="s">
        <v>649</v>
      </c>
      <c r="E652" s="151">
        <v>6</v>
      </c>
    </row>
    <row r="653" spans="1:5" customFormat="1" ht="15">
      <c r="A653" s="50" t="str">
        <f t="shared" si="22"/>
        <v>MED</v>
      </c>
      <c r="B653" s="50" t="str">
        <f t="shared" si="23"/>
        <v>749</v>
      </c>
      <c r="C653" s="151" t="s">
        <v>1127</v>
      </c>
      <c r="D653" s="152" t="s">
        <v>1128</v>
      </c>
      <c r="E653" s="151">
        <v>10</v>
      </c>
    </row>
    <row r="654" spans="1:5" customFormat="1" ht="15">
      <c r="A654" s="50" t="str">
        <f t="shared" si="22"/>
        <v>MGT</v>
      </c>
      <c r="B654" s="50" t="str">
        <f t="shared" si="23"/>
        <v>433</v>
      </c>
      <c r="C654" s="151" t="s">
        <v>850</v>
      </c>
      <c r="D654" s="152" t="s">
        <v>851</v>
      </c>
      <c r="E654" s="158">
        <v>2</v>
      </c>
    </row>
    <row r="655" spans="1:5" customFormat="1" ht="15">
      <c r="A655" s="50" t="str">
        <f t="shared" si="22"/>
        <v>MIB</v>
      </c>
      <c r="B655" s="50" t="str">
        <f t="shared" si="23"/>
        <v>251</v>
      </c>
      <c r="C655" s="151" t="s">
        <v>852</v>
      </c>
      <c r="D655" s="152" t="s">
        <v>853</v>
      </c>
      <c r="E655" s="162">
        <v>3</v>
      </c>
    </row>
    <row r="656" spans="1:5" customFormat="1" ht="15">
      <c r="A656" s="50" t="str">
        <f t="shared" ref="A656:A719" si="24">LEFT(C656,3)</f>
        <v>MIB</v>
      </c>
      <c r="B656" s="50" t="str">
        <f t="shared" ref="B656:B719" si="25">RIGHT(C656,3)</f>
        <v>253</v>
      </c>
      <c r="C656" s="151" t="s">
        <v>854</v>
      </c>
      <c r="D656" s="152" t="s">
        <v>855</v>
      </c>
      <c r="E656" s="162">
        <v>1</v>
      </c>
    </row>
    <row r="657" spans="1:5" customFormat="1" ht="15">
      <c r="A657" s="50" t="str">
        <f t="shared" si="24"/>
        <v>MIB</v>
      </c>
      <c r="B657" s="50" t="str">
        <f t="shared" si="25"/>
        <v>254</v>
      </c>
      <c r="C657" s="151" t="s">
        <v>856</v>
      </c>
      <c r="D657" s="152" t="s">
        <v>855</v>
      </c>
      <c r="E657" s="158">
        <v>1</v>
      </c>
    </row>
    <row r="658" spans="1:5" customFormat="1" ht="15">
      <c r="A658" s="50" t="str">
        <f t="shared" si="24"/>
        <v>MIB</v>
      </c>
      <c r="B658" s="50" t="str">
        <f t="shared" si="25"/>
        <v>264</v>
      </c>
      <c r="C658" s="151" t="s">
        <v>1129</v>
      </c>
      <c r="D658" s="152" t="s">
        <v>1130</v>
      </c>
      <c r="E658" s="158">
        <v>3</v>
      </c>
    </row>
    <row r="659" spans="1:5" customFormat="1" ht="15">
      <c r="A659" s="50" t="str">
        <f t="shared" si="24"/>
        <v>MIB</v>
      </c>
      <c r="B659" s="50" t="str">
        <f t="shared" si="25"/>
        <v>280</v>
      </c>
      <c r="C659" s="151" t="s">
        <v>1131</v>
      </c>
      <c r="D659" s="152" t="s">
        <v>1132</v>
      </c>
      <c r="E659" s="151">
        <v>4</v>
      </c>
    </row>
    <row r="660" spans="1:5" customFormat="1" ht="15">
      <c r="A660" s="50" t="str">
        <f t="shared" si="24"/>
        <v>MKT</v>
      </c>
      <c r="B660" s="50" t="str">
        <f t="shared" si="25"/>
        <v>253</v>
      </c>
      <c r="C660" s="151" t="s">
        <v>857</v>
      </c>
      <c r="D660" s="152" t="s">
        <v>858</v>
      </c>
      <c r="E660" s="151">
        <v>3</v>
      </c>
    </row>
    <row r="661" spans="1:5" customFormat="1" ht="15">
      <c r="A661" s="50" t="str">
        <f t="shared" si="24"/>
        <v>MKT</v>
      </c>
      <c r="B661" s="50" t="str">
        <f t="shared" si="25"/>
        <v>424</v>
      </c>
      <c r="C661" s="151" t="s">
        <v>859</v>
      </c>
      <c r="D661" s="152" t="s">
        <v>860</v>
      </c>
      <c r="E661" s="151">
        <v>2</v>
      </c>
    </row>
    <row r="662" spans="1:5" customFormat="1" ht="15">
      <c r="A662" s="50" t="str">
        <f t="shared" si="24"/>
        <v xml:space="preserve">MT </v>
      </c>
      <c r="B662" s="50" t="str">
        <f t="shared" si="25"/>
        <v>400</v>
      </c>
      <c r="C662" s="151" t="s">
        <v>1133</v>
      </c>
      <c r="D662" s="152" t="s">
        <v>1134</v>
      </c>
      <c r="E662" s="151">
        <v>2</v>
      </c>
    </row>
    <row r="663" spans="1:5" customFormat="1" ht="15">
      <c r="A663" s="50" t="str">
        <f t="shared" si="24"/>
        <v xml:space="preserve">MT </v>
      </c>
      <c r="B663" s="50" t="str">
        <f t="shared" si="25"/>
        <v>402</v>
      </c>
      <c r="C663" s="151" t="s">
        <v>1135</v>
      </c>
      <c r="D663" s="152" t="s">
        <v>1136</v>
      </c>
      <c r="E663" s="151">
        <v>3</v>
      </c>
    </row>
    <row r="664" spans="1:5" customFormat="1" ht="15">
      <c r="A664" s="50" t="str">
        <f t="shared" si="24"/>
        <v xml:space="preserve">MT </v>
      </c>
      <c r="B664" s="50" t="str">
        <f t="shared" si="25"/>
        <v>406</v>
      </c>
      <c r="C664" s="151" t="s">
        <v>1137</v>
      </c>
      <c r="D664" s="152" t="s">
        <v>1138</v>
      </c>
      <c r="E664" s="151">
        <v>1</v>
      </c>
    </row>
    <row r="665" spans="1:5" customFormat="1" ht="15">
      <c r="A665" s="50" t="str">
        <f t="shared" si="24"/>
        <v>MTH</v>
      </c>
      <c r="B665" s="50" t="str">
        <f t="shared" si="25"/>
        <v>254</v>
      </c>
      <c r="C665" s="151" t="s">
        <v>861</v>
      </c>
      <c r="D665" s="152" t="s">
        <v>862</v>
      </c>
      <c r="E665" s="151">
        <v>3</v>
      </c>
    </row>
    <row r="666" spans="1:5" customFormat="1" ht="15">
      <c r="A666" s="50" t="str">
        <f t="shared" si="24"/>
        <v>NTR</v>
      </c>
      <c r="B666" s="50" t="str">
        <f t="shared" si="25"/>
        <v>151</v>
      </c>
      <c r="C666" s="151" t="s">
        <v>863</v>
      </c>
      <c r="D666" s="152" t="s">
        <v>864</v>
      </c>
      <c r="E666" s="158">
        <v>2</v>
      </c>
    </row>
    <row r="667" spans="1:5" customFormat="1" ht="15">
      <c r="A667" s="50" t="str">
        <f t="shared" si="24"/>
        <v>NTR</v>
      </c>
      <c r="B667" s="50" t="str">
        <f t="shared" si="25"/>
        <v>152</v>
      </c>
      <c r="C667" s="151" t="s">
        <v>1139</v>
      </c>
      <c r="D667" s="152" t="s">
        <v>1140</v>
      </c>
      <c r="E667" s="151">
        <v>1</v>
      </c>
    </row>
    <row r="668" spans="1:5" customFormat="1" ht="15">
      <c r="A668" s="50" t="str">
        <f t="shared" si="24"/>
        <v>NTR</v>
      </c>
      <c r="B668" s="50" t="str">
        <f t="shared" si="25"/>
        <v>413</v>
      </c>
      <c r="C668" s="151" t="s">
        <v>865</v>
      </c>
      <c r="D668" s="152" t="s">
        <v>866</v>
      </c>
      <c r="E668" s="158">
        <v>1</v>
      </c>
    </row>
    <row r="669" spans="1:5" customFormat="1" ht="15">
      <c r="A669" s="50" t="str">
        <f t="shared" si="24"/>
        <v>NTR</v>
      </c>
      <c r="B669" s="50" t="str">
        <f t="shared" si="25"/>
        <v>431</v>
      </c>
      <c r="C669" s="151" t="s">
        <v>867</v>
      </c>
      <c r="D669" s="152" t="s">
        <v>868</v>
      </c>
      <c r="E669" s="151">
        <v>1</v>
      </c>
    </row>
    <row r="670" spans="1:5" customFormat="1" ht="15">
      <c r="A670" s="50" t="str">
        <f t="shared" si="24"/>
        <v>NUR</v>
      </c>
      <c r="B670" s="50" t="str">
        <f t="shared" si="25"/>
        <v>248</v>
      </c>
      <c r="C670" s="151" t="s">
        <v>869</v>
      </c>
      <c r="D670" s="152" t="s">
        <v>870</v>
      </c>
      <c r="E670" s="151">
        <v>3</v>
      </c>
    </row>
    <row r="671" spans="1:5" customFormat="1" ht="15">
      <c r="A671" s="50" t="str">
        <f t="shared" si="24"/>
        <v>NUR</v>
      </c>
      <c r="B671" s="50" t="str">
        <f t="shared" si="25"/>
        <v>251</v>
      </c>
      <c r="C671" s="151" t="s">
        <v>871</v>
      </c>
      <c r="D671" s="152" t="s">
        <v>872</v>
      </c>
      <c r="E671" s="158">
        <v>4</v>
      </c>
    </row>
    <row r="672" spans="1:5" customFormat="1" ht="15">
      <c r="A672" s="50" t="str">
        <f t="shared" si="24"/>
        <v>NUR</v>
      </c>
      <c r="B672" s="50" t="str">
        <f t="shared" si="25"/>
        <v>296</v>
      </c>
      <c r="C672" s="151" t="s">
        <v>873</v>
      </c>
      <c r="D672" s="152" t="s">
        <v>736</v>
      </c>
      <c r="E672" s="158">
        <v>1</v>
      </c>
    </row>
    <row r="673" spans="1:5" customFormat="1" ht="15">
      <c r="A673" s="50" t="str">
        <f t="shared" si="24"/>
        <v>NUR</v>
      </c>
      <c r="B673" s="50" t="str">
        <f t="shared" si="25"/>
        <v>300</v>
      </c>
      <c r="C673" s="151" t="s">
        <v>874</v>
      </c>
      <c r="D673" s="152" t="s">
        <v>875</v>
      </c>
      <c r="E673" s="158">
        <v>3</v>
      </c>
    </row>
    <row r="674" spans="1:5" customFormat="1" ht="15">
      <c r="A674" s="50" t="str">
        <f t="shared" si="24"/>
        <v>NUR</v>
      </c>
      <c r="B674" s="50" t="str">
        <f t="shared" si="25"/>
        <v>301</v>
      </c>
      <c r="C674" s="151" t="s">
        <v>876</v>
      </c>
      <c r="D674" s="152" t="s">
        <v>875</v>
      </c>
      <c r="E674" s="158">
        <v>4</v>
      </c>
    </row>
    <row r="675" spans="1:5" customFormat="1" ht="15">
      <c r="A675" s="50" t="str">
        <f t="shared" si="24"/>
        <v>NUR</v>
      </c>
      <c r="B675" s="50" t="str">
        <f t="shared" si="25"/>
        <v>302</v>
      </c>
      <c r="C675" s="151" t="s">
        <v>877</v>
      </c>
      <c r="D675" s="152" t="s">
        <v>878</v>
      </c>
      <c r="E675" s="158">
        <v>2</v>
      </c>
    </row>
    <row r="676" spans="1:5" customFormat="1" ht="15">
      <c r="A676" s="50" t="str">
        <f t="shared" si="24"/>
        <v>NUR</v>
      </c>
      <c r="B676" s="50" t="str">
        <f t="shared" si="25"/>
        <v>303</v>
      </c>
      <c r="C676" s="151" t="s">
        <v>879</v>
      </c>
      <c r="D676" s="152" t="s">
        <v>880</v>
      </c>
      <c r="E676" s="151">
        <v>2</v>
      </c>
    </row>
    <row r="677" spans="1:5" customFormat="1" ht="15">
      <c r="A677" s="50" t="str">
        <f t="shared" si="24"/>
        <v>NUR</v>
      </c>
      <c r="B677" s="50" t="str">
        <f t="shared" si="25"/>
        <v>305</v>
      </c>
      <c r="C677" s="151" t="s">
        <v>881</v>
      </c>
      <c r="D677" s="152" t="s">
        <v>882</v>
      </c>
      <c r="E677" s="151">
        <v>2</v>
      </c>
    </row>
    <row r="678" spans="1:5" customFormat="1" ht="15">
      <c r="A678" s="50" t="str">
        <f t="shared" si="24"/>
        <v>NUR</v>
      </c>
      <c r="B678" s="50" t="str">
        <f t="shared" si="25"/>
        <v>306</v>
      </c>
      <c r="C678" s="151" t="s">
        <v>883</v>
      </c>
      <c r="D678" s="152" t="s">
        <v>884</v>
      </c>
      <c r="E678" s="158">
        <v>2</v>
      </c>
    </row>
    <row r="679" spans="1:5" customFormat="1" ht="15">
      <c r="A679" s="50" t="str">
        <f t="shared" si="24"/>
        <v>NUR</v>
      </c>
      <c r="B679" s="50" t="str">
        <f t="shared" si="25"/>
        <v>313</v>
      </c>
      <c r="C679" s="151" t="s">
        <v>885</v>
      </c>
      <c r="D679" s="152" t="s">
        <v>886</v>
      </c>
      <c r="E679" s="158">
        <v>2</v>
      </c>
    </row>
    <row r="680" spans="1:5" customFormat="1" ht="15">
      <c r="A680" s="50" t="str">
        <f t="shared" si="24"/>
        <v>NUR</v>
      </c>
      <c r="B680" s="50" t="str">
        <f t="shared" si="25"/>
        <v>323</v>
      </c>
      <c r="C680" s="151" t="s">
        <v>887</v>
      </c>
      <c r="D680" s="152" t="s">
        <v>888</v>
      </c>
      <c r="E680" s="158">
        <v>3</v>
      </c>
    </row>
    <row r="681" spans="1:5" customFormat="1" ht="15">
      <c r="A681" s="50" t="str">
        <f t="shared" si="24"/>
        <v>NUR</v>
      </c>
      <c r="B681" s="50" t="str">
        <f t="shared" si="25"/>
        <v>324</v>
      </c>
      <c r="C681" s="151" t="s">
        <v>889</v>
      </c>
      <c r="D681" s="152" t="s">
        <v>888</v>
      </c>
      <c r="E681" s="158">
        <v>4</v>
      </c>
    </row>
    <row r="682" spans="1:5" customFormat="1" ht="15">
      <c r="A682" s="50" t="str">
        <f t="shared" si="24"/>
        <v>NUR</v>
      </c>
      <c r="B682" s="50" t="str">
        <f t="shared" si="25"/>
        <v>333</v>
      </c>
      <c r="C682" s="151" t="s">
        <v>890</v>
      </c>
      <c r="D682" s="152" t="s">
        <v>891</v>
      </c>
      <c r="E682" s="151">
        <v>3</v>
      </c>
    </row>
    <row r="683" spans="1:5" customFormat="1" ht="15">
      <c r="A683" s="50" t="str">
        <f t="shared" si="24"/>
        <v>NUR</v>
      </c>
      <c r="B683" s="50" t="str">
        <f t="shared" si="25"/>
        <v>334</v>
      </c>
      <c r="C683" s="151" t="s">
        <v>892</v>
      </c>
      <c r="D683" s="152" t="s">
        <v>891</v>
      </c>
      <c r="E683" s="151">
        <v>4</v>
      </c>
    </row>
    <row r="684" spans="1:5" customFormat="1" ht="15">
      <c r="A684" s="50" t="str">
        <f t="shared" si="24"/>
        <v>NUR</v>
      </c>
      <c r="B684" s="50" t="str">
        <f t="shared" si="25"/>
        <v>343</v>
      </c>
      <c r="C684" s="151" t="s">
        <v>893</v>
      </c>
      <c r="D684" s="152" t="s">
        <v>894</v>
      </c>
      <c r="E684" s="151">
        <v>2</v>
      </c>
    </row>
    <row r="685" spans="1:5" customFormat="1" ht="15">
      <c r="A685" s="50" t="str">
        <f t="shared" si="24"/>
        <v>NUR</v>
      </c>
      <c r="B685" s="50" t="str">
        <f t="shared" si="25"/>
        <v>344</v>
      </c>
      <c r="C685" s="151" t="s">
        <v>895</v>
      </c>
      <c r="D685" s="152" t="s">
        <v>894</v>
      </c>
      <c r="E685" s="151">
        <v>3</v>
      </c>
    </row>
    <row r="686" spans="1:5" customFormat="1" ht="15">
      <c r="A686" s="50" t="str">
        <f t="shared" si="24"/>
        <v>NUR</v>
      </c>
      <c r="B686" s="50" t="str">
        <f t="shared" si="25"/>
        <v>348</v>
      </c>
      <c r="C686" s="151" t="s">
        <v>896</v>
      </c>
      <c r="D686" s="152" t="s">
        <v>897</v>
      </c>
      <c r="E686" s="151">
        <v>3</v>
      </c>
    </row>
    <row r="687" spans="1:5" customFormat="1" ht="15">
      <c r="A687" s="50" t="str">
        <f t="shared" si="24"/>
        <v>NUR</v>
      </c>
      <c r="B687" s="50" t="str">
        <f t="shared" si="25"/>
        <v>349</v>
      </c>
      <c r="C687" s="151" t="s">
        <v>898</v>
      </c>
      <c r="D687" s="152" t="s">
        <v>649</v>
      </c>
      <c r="E687" s="151">
        <v>1</v>
      </c>
    </row>
    <row r="688" spans="1:5" customFormat="1" ht="15">
      <c r="A688" s="50" t="str">
        <f t="shared" si="24"/>
        <v>NUR</v>
      </c>
      <c r="B688" s="50" t="str">
        <f t="shared" si="25"/>
        <v>396</v>
      </c>
      <c r="C688" s="151" t="s">
        <v>899</v>
      </c>
      <c r="D688" s="152" t="s">
        <v>736</v>
      </c>
      <c r="E688" s="151">
        <v>1</v>
      </c>
    </row>
    <row r="689" spans="1:5" customFormat="1" ht="15">
      <c r="A689" s="50" t="str">
        <f t="shared" si="24"/>
        <v>NUR</v>
      </c>
      <c r="B689" s="50" t="str">
        <f t="shared" si="25"/>
        <v>402</v>
      </c>
      <c r="C689" s="151" t="s">
        <v>900</v>
      </c>
      <c r="D689" s="152" t="s">
        <v>901</v>
      </c>
      <c r="E689" s="158">
        <v>2</v>
      </c>
    </row>
    <row r="690" spans="1:5" customFormat="1" ht="15">
      <c r="A690" s="50" t="str">
        <f t="shared" si="24"/>
        <v>NUR</v>
      </c>
      <c r="B690" s="50" t="str">
        <f t="shared" si="25"/>
        <v>403</v>
      </c>
      <c r="C690" s="151" t="s">
        <v>902</v>
      </c>
      <c r="D690" s="152" t="s">
        <v>903</v>
      </c>
      <c r="E690" s="151">
        <v>2</v>
      </c>
    </row>
    <row r="691" spans="1:5" customFormat="1" ht="15">
      <c r="A691" s="50" t="str">
        <f t="shared" si="24"/>
        <v>NUR</v>
      </c>
      <c r="B691" s="50" t="str">
        <f t="shared" si="25"/>
        <v>405</v>
      </c>
      <c r="C691" s="151" t="s">
        <v>904</v>
      </c>
      <c r="D691" s="152" t="s">
        <v>905</v>
      </c>
      <c r="E691" s="151">
        <v>2</v>
      </c>
    </row>
    <row r="692" spans="1:5" customFormat="1" ht="15">
      <c r="A692" s="50" t="str">
        <f t="shared" si="24"/>
        <v>NUR</v>
      </c>
      <c r="B692" s="50" t="str">
        <f t="shared" si="25"/>
        <v>406</v>
      </c>
      <c r="C692" s="151" t="s">
        <v>906</v>
      </c>
      <c r="D692" s="152" t="s">
        <v>907</v>
      </c>
      <c r="E692" s="151">
        <v>2</v>
      </c>
    </row>
    <row r="693" spans="1:5" customFormat="1" ht="15">
      <c r="A693" s="50" t="str">
        <f t="shared" si="24"/>
        <v>NUR</v>
      </c>
      <c r="B693" s="50" t="str">
        <f t="shared" si="25"/>
        <v>413</v>
      </c>
      <c r="C693" s="151" t="s">
        <v>908</v>
      </c>
      <c r="D693" s="152" t="s">
        <v>909</v>
      </c>
      <c r="E693" s="151">
        <v>2</v>
      </c>
    </row>
    <row r="694" spans="1:5" customFormat="1" ht="15">
      <c r="A694" s="50" t="str">
        <f t="shared" si="24"/>
        <v>NUR</v>
      </c>
      <c r="B694" s="50" t="str">
        <f t="shared" si="25"/>
        <v>414</v>
      </c>
      <c r="C694" s="151" t="s">
        <v>910</v>
      </c>
      <c r="D694" s="152" t="s">
        <v>911</v>
      </c>
      <c r="E694" s="151">
        <v>2</v>
      </c>
    </row>
    <row r="695" spans="1:5" customFormat="1" ht="15">
      <c r="A695" s="50" t="str">
        <f t="shared" si="24"/>
        <v>NUR</v>
      </c>
      <c r="B695" s="50" t="str">
        <f t="shared" si="25"/>
        <v>423</v>
      </c>
      <c r="C695" s="151" t="s">
        <v>912</v>
      </c>
      <c r="D695" s="152" t="s">
        <v>913</v>
      </c>
      <c r="E695" s="151">
        <v>2</v>
      </c>
    </row>
    <row r="696" spans="1:5" customFormat="1" ht="15">
      <c r="A696" s="50" t="str">
        <f t="shared" si="24"/>
        <v>NUR</v>
      </c>
      <c r="B696" s="50" t="str">
        <f t="shared" si="25"/>
        <v>433</v>
      </c>
      <c r="C696" s="151" t="s">
        <v>914</v>
      </c>
      <c r="D696" s="152" t="s">
        <v>915</v>
      </c>
      <c r="E696" s="151">
        <v>2</v>
      </c>
    </row>
    <row r="697" spans="1:5" customFormat="1" ht="15">
      <c r="A697" s="50" t="str">
        <f t="shared" si="24"/>
        <v>NUR</v>
      </c>
      <c r="B697" s="50" t="str">
        <f t="shared" si="25"/>
        <v>448</v>
      </c>
      <c r="C697" s="151" t="s">
        <v>916</v>
      </c>
      <c r="D697" s="152" t="s">
        <v>917</v>
      </c>
      <c r="E697" s="151">
        <v>5</v>
      </c>
    </row>
    <row r="698" spans="1:5" customFormat="1" ht="15">
      <c r="A698" s="50" t="str">
        <f t="shared" si="24"/>
        <v>NUR</v>
      </c>
      <c r="B698" s="50" t="str">
        <f t="shared" si="25"/>
        <v>452</v>
      </c>
      <c r="C698" s="151" t="s">
        <v>918</v>
      </c>
      <c r="D698" s="152" t="s">
        <v>913</v>
      </c>
      <c r="E698" s="151">
        <v>3</v>
      </c>
    </row>
    <row r="699" spans="1:5" customFormat="1" ht="15">
      <c r="A699" s="50" t="str">
        <f t="shared" si="24"/>
        <v>NUR</v>
      </c>
      <c r="B699" s="50" t="str">
        <f t="shared" si="25"/>
        <v>453</v>
      </c>
      <c r="C699" s="151" t="s">
        <v>919</v>
      </c>
      <c r="D699" s="152" t="s">
        <v>915</v>
      </c>
      <c r="E699" s="151">
        <v>3</v>
      </c>
    </row>
    <row r="700" spans="1:5" customFormat="1" ht="15">
      <c r="A700" s="50" t="str">
        <f t="shared" si="24"/>
        <v>NUR</v>
      </c>
      <c r="B700" s="50" t="str">
        <f t="shared" si="25"/>
        <v>455</v>
      </c>
      <c r="C700" s="151" t="s">
        <v>920</v>
      </c>
      <c r="D700" s="152" t="s">
        <v>921</v>
      </c>
      <c r="E700" s="151">
        <v>2</v>
      </c>
    </row>
    <row r="701" spans="1:5" customFormat="1" ht="15">
      <c r="A701" s="50" t="str">
        <f t="shared" si="24"/>
        <v>OPT</v>
      </c>
      <c r="B701" s="50" t="str">
        <f t="shared" si="25"/>
        <v>600</v>
      </c>
      <c r="C701" s="151" t="s">
        <v>1141</v>
      </c>
      <c r="D701" s="152" t="s">
        <v>1142</v>
      </c>
      <c r="E701" s="151">
        <v>2</v>
      </c>
    </row>
    <row r="702" spans="1:5" customFormat="1" ht="15">
      <c r="A702" s="50" t="str">
        <f t="shared" si="24"/>
        <v>PGY</v>
      </c>
      <c r="B702" s="50" t="str">
        <f t="shared" si="25"/>
        <v>251</v>
      </c>
      <c r="C702" s="151" t="s">
        <v>1143</v>
      </c>
      <c r="D702" s="152" t="s">
        <v>1144</v>
      </c>
      <c r="E702" s="151">
        <v>3</v>
      </c>
    </row>
    <row r="703" spans="1:5" customFormat="1" ht="15">
      <c r="A703" s="50" t="str">
        <f t="shared" si="24"/>
        <v>PGY</v>
      </c>
      <c r="B703" s="50" t="str">
        <f t="shared" si="25"/>
        <v>301</v>
      </c>
      <c r="C703" s="151" t="s">
        <v>1145</v>
      </c>
      <c r="D703" s="152" t="s">
        <v>1146</v>
      </c>
      <c r="E703" s="151">
        <v>4</v>
      </c>
    </row>
    <row r="704" spans="1:5" customFormat="1" ht="15">
      <c r="A704" s="50" t="str">
        <f t="shared" si="24"/>
        <v>PMY</v>
      </c>
      <c r="B704" s="50" t="str">
        <f t="shared" si="25"/>
        <v>300</v>
      </c>
      <c r="C704" s="151" t="s">
        <v>922</v>
      </c>
      <c r="D704" s="152" t="s">
        <v>923</v>
      </c>
      <c r="E704" s="151">
        <v>2</v>
      </c>
    </row>
    <row r="705" spans="1:5" customFormat="1" ht="15">
      <c r="A705" s="50" t="str">
        <f t="shared" si="24"/>
        <v>PMY</v>
      </c>
      <c r="B705" s="50" t="str">
        <f t="shared" si="25"/>
        <v>301</v>
      </c>
      <c r="C705" s="151" t="s">
        <v>924</v>
      </c>
      <c r="D705" s="152" t="s">
        <v>925</v>
      </c>
      <c r="E705" s="151">
        <v>3</v>
      </c>
    </row>
    <row r="706" spans="1:5" customFormat="1" ht="15">
      <c r="A706" s="50" t="str">
        <f t="shared" si="24"/>
        <v>PMY</v>
      </c>
      <c r="B706" s="50" t="str">
        <f t="shared" si="25"/>
        <v>302</v>
      </c>
      <c r="C706" s="151" t="s">
        <v>926</v>
      </c>
      <c r="D706" s="152" t="s">
        <v>927</v>
      </c>
      <c r="E706" s="151">
        <v>3</v>
      </c>
    </row>
    <row r="707" spans="1:5" customFormat="1" ht="15">
      <c r="A707" s="50" t="str">
        <f t="shared" si="24"/>
        <v>PMY</v>
      </c>
      <c r="B707" s="50" t="str">
        <f t="shared" si="25"/>
        <v>304</v>
      </c>
      <c r="C707" s="151" t="s">
        <v>928</v>
      </c>
      <c r="D707" s="152" t="s">
        <v>929</v>
      </c>
      <c r="E707" s="150">
        <v>3</v>
      </c>
    </row>
    <row r="708" spans="1:5" customFormat="1" ht="15">
      <c r="A708" s="50" t="str">
        <f t="shared" si="24"/>
        <v>PMY</v>
      </c>
      <c r="B708" s="50" t="str">
        <f t="shared" si="25"/>
        <v>443</v>
      </c>
      <c r="C708" s="151" t="s">
        <v>930</v>
      </c>
      <c r="D708" s="152" t="s">
        <v>931</v>
      </c>
      <c r="E708" s="150">
        <v>1</v>
      </c>
    </row>
    <row r="709" spans="1:5" customFormat="1" ht="15">
      <c r="A709" s="50" t="str">
        <f t="shared" si="24"/>
        <v>PTY</v>
      </c>
      <c r="B709" s="50" t="str">
        <f t="shared" si="25"/>
        <v>601</v>
      </c>
      <c r="C709" s="151" t="s">
        <v>1147</v>
      </c>
      <c r="D709" s="152" t="s">
        <v>1148</v>
      </c>
      <c r="E709" s="151">
        <v>2</v>
      </c>
    </row>
    <row r="710" spans="1:5" customFormat="1" ht="15">
      <c r="A710" s="50" t="str">
        <f t="shared" si="24"/>
        <v>PTH</v>
      </c>
      <c r="B710" s="50" t="str">
        <f t="shared" si="25"/>
        <v>350</v>
      </c>
      <c r="C710" s="151" t="s">
        <v>932</v>
      </c>
      <c r="D710" s="152" t="s">
        <v>933</v>
      </c>
      <c r="E710" s="151">
        <v>3</v>
      </c>
    </row>
    <row r="711" spans="1:5" customFormat="1" ht="15">
      <c r="A711" s="50" t="str">
        <f t="shared" si="24"/>
        <v>PTH</v>
      </c>
      <c r="B711" s="50" t="str">
        <f t="shared" si="25"/>
        <v>351</v>
      </c>
      <c r="C711" s="151" t="s">
        <v>1149</v>
      </c>
      <c r="D711" s="159" t="s">
        <v>1150</v>
      </c>
      <c r="E711" s="151">
        <v>3</v>
      </c>
    </row>
    <row r="712" spans="1:5" customFormat="1" ht="15">
      <c r="A712" s="50" t="str">
        <f t="shared" si="24"/>
        <v>PTH</v>
      </c>
      <c r="B712" s="50" t="str">
        <f t="shared" si="25"/>
        <v>603</v>
      </c>
      <c r="C712" s="151" t="s">
        <v>1151</v>
      </c>
      <c r="D712" s="152" t="s">
        <v>1152</v>
      </c>
      <c r="E712" s="151">
        <v>2</v>
      </c>
    </row>
    <row r="713" spans="1:5" customFormat="1" ht="15">
      <c r="A713" s="50" t="str">
        <f t="shared" si="24"/>
        <v>PTH</v>
      </c>
      <c r="B713" s="50" t="str">
        <f t="shared" si="25"/>
        <v>604</v>
      </c>
      <c r="C713" s="151" t="s">
        <v>1153</v>
      </c>
      <c r="D713" s="152" t="s">
        <v>1154</v>
      </c>
      <c r="E713" s="151">
        <v>3</v>
      </c>
    </row>
    <row r="714" spans="1:5" customFormat="1" ht="15">
      <c r="A714" s="50" t="str">
        <f t="shared" si="24"/>
        <v>PTH</v>
      </c>
      <c r="B714" s="50" t="str">
        <f t="shared" si="25"/>
        <v>605</v>
      </c>
      <c r="C714" s="151" t="s">
        <v>1155</v>
      </c>
      <c r="D714" s="159" t="s">
        <v>1156</v>
      </c>
      <c r="E714" s="151">
        <v>4</v>
      </c>
    </row>
    <row r="715" spans="1:5" customFormat="1" ht="15">
      <c r="A715" s="50" t="str">
        <f t="shared" si="24"/>
        <v>PTH</v>
      </c>
      <c r="B715" s="50" t="str">
        <f t="shared" si="25"/>
        <v>606</v>
      </c>
      <c r="C715" s="151" t="s">
        <v>1157</v>
      </c>
      <c r="D715" s="159" t="s">
        <v>1158</v>
      </c>
      <c r="E715" s="151">
        <v>2</v>
      </c>
    </row>
    <row r="716" spans="1:5" customFormat="1" ht="15">
      <c r="A716" s="50" t="str">
        <f t="shared" si="24"/>
        <v>PTH</v>
      </c>
      <c r="B716" s="50" t="str">
        <f t="shared" si="25"/>
        <v>615</v>
      </c>
      <c r="C716" s="151" t="s">
        <v>1159</v>
      </c>
      <c r="D716" s="159" t="s">
        <v>1160</v>
      </c>
      <c r="E716" s="151">
        <v>1</v>
      </c>
    </row>
    <row r="717" spans="1:5" customFormat="1" ht="15">
      <c r="A717" s="50" t="str">
        <f t="shared" si="24"/>
        <v>PTH</v>
      </c>
      <c r="B717" s="50" t="str">
        <f t="shared" si="25"/>
        <v>655</v>
      </c>
      <c r="C717" s="151" t="s">
        <v>1161</v>
      </c>
      <c r="D717" s="159" t="s">
        <v>1162</v>
      </c>
      <c r="E717" s="151">
        <v>3</v>
      </c>
    </row>
    <row r="718" spans="1:5" customFormat="1" ht="15">
      <c r="A718" s="50" t="str">
        <f t="shared" si="24"/>
        <v>PHC</v>
      </c>
      <c r="B718" s="50" t="str">
        <f t="shared" si="25"/>
        <v>351</v>
      </c>
      <c r="C718" s="151" t="s">
        <v>934</v>
      </c>
      <c r="D718" s="159" t="s">
        <v>935</v>
      </c>
      <c r="E718" s="151">
        <v>3</v>
      </c>
    </row>
    <row r="719" spans="1:5" customFormat="1" ht="15">
      <c r="A719" s="50" t="str">
        <f t="shared" si="24"/>
        <v>PHC</v>
      </c>
      <c r="B719" s="50" t="str">
        <f t="shared" si="25"/>
        <v>401</v>
      </c>
      <c r="C719" s="151" t="s">
        <v>936</v>
      </c>
      <c r="D719" s="159" t="s">
        <v>937</v>
      </c>
      <c r="E719" s="151">
        <v>3</v>
      </c>
    </row>
    <row r="720" spans="1:5" customFormat="1" ht="15">
      <c r="A720" s="50" t="str">
        <f t="shared" ref="A720:A782" si="26">LEFT(C720,3)</f>
        <v>PHC</v>
      </c>
      <c r="B720" s="50" t="str">
        <f t="shared" ref="B720:B782" si="27">RIGHT(C720,3)</f>
        <v>402</v>
      </c>
      <c r="C720" s="151" t="s">
        <v>938</v>
      </c>
      <c r="D720" s="159" t="s">
        <v>939</v>
      </c>
      <c r="E720" s="151">
        <v>2</v>
      </c>
    </row>
    <row r="721" spans="1:5" customFormat="1" ht="15">
      <c r="A721" s="50" t="str">
        <f t="shared" si="26"/>
        <v>PHC</v>
      </c>
      <c r="B721" s="50" t="str">
        <f t="shared" si="27"/>
        <v>406</v>
      </c>
      <c r="C721" s="151" t="s">
        <v>940</v>
      </c>
      <c r="D721" s="159" t="s">
        <v>941</v>
      </c>
      <c r="E721" s="151">
        <v>3</v>
      </c>
    </row>
    <row r="722" spans="1:5" customFormat="1" ht="15">
      <c r="A722" s="50" t="str">
        <f t="shared" si="26"/>
        <v>PHC</v>
      </c>
      <c r="B722" s="50" t="str">
        <f t="shared" si="27"/>
        <v>414</v>
      </c>
      <c r="C722" s="151" t="s">
        <v>942</v>
      </c>
      <c r="D722" s="152" t="s">
        <v>943</v>
      </c>
      <c r="E722" s="151">
        <v>1</v>
      </c>
    </row>
    <row r="723" spans="1:5" customFormat="1" ht="15">
      <c r="A723" s="50" t="str">
        <f t="shared" si="26"/>
        <v>PHC</v>
      </c>
      <c r="B723" s="50" t="str">
        <f t="shared" si="27"/>
        <v>422</v>
      </c>
      <c r="C723" s="151" t="s">
        <v>944</v>
      </c>
      <c r="D723" s="152" t="s">
        <v>945</v>
      </c>
      <c r="E723" s="151">
        <v>1</v>
      </c>
    </row>
    <row r="724" spans="1:5" customFormat="1" ht="15">
      <c r="A724" s="50" t="str">
        <f t="shared" si="26"/>
        <v>PHC</v>
      </c>
      <c r="B724" s="50" t="str">
        <f t="shared" si="27"/>
        <v>424</v>
      </c>
      <c r="C724" s="151" t="s">
        <v>946</v>
      </c>
      <c r="D724" s="152" t="s">
        <v>947</v>
      </c>
      <c r="E724" s="151">
        <v>1</v>
      </c>
    </row>
    <row r="725" spans="1:5" customFormat="1" ht="15">
      <c r="A725" s="50" t="str">
        <f t="shared" si="26"/>
        <v>PHC</v>
      </c>
      <c r="B725" s="50" t="str">
        <f t="shared" si="27"/>
        <v>434</v>
      </c>
      <c r="C725" s="151" t="s">
        <v>948</v>
      </c>
      <c r="D725" s="152" t="s">
        <v>949</v>
      </c>
      <c r="E725" s="151">
        <v>1</v>
      </c>
    </row>
    <row r="726" spans="1:5" customFormat="1" ht="15">
      <c r="A726" s="50" t="str">
        <f t="shared" si="26"/>
        <v>PHC</v>
      </c>
      <c r="B726" s="50" t="str">
        <f t="shared" si="27"/>
        <v>451</v>
      </c>
      <c r="C726" s="151" t="s">
        <v>950</v>
      </c>
      <c r="D726" s="152" t="s">
        <v>951</v>
      </c>
      <c r="E726" s="151">
        <v>3</v>
      </c>
    </row>
    <row r="727" spans="1:5" customFormat="1" ht="15">
      <c r="A727" s="50" t="str">
        <f t="shared" si="26"/>
        <v>PHI</v>
      </c>
      <c r="B727" s="50" t="str">
        <f t="shared" si="27"/>
        <v>461</v>
      </c>
      <c r="C727" s="151" t="s">
        <v>1163</v>
      </c>
      <c r="D727" s="152" t="s">
        <v>1164</v>
      </c>
      <c r="E727" s="151">
        <v>2</v>
      </c>
    </row>
    <row r="728" spans="1:5" customFormat="1" ht="15">
      <c r="A728" s="50" t="str">
        <f t="shared" si="26"/>
        <v>PHM</v>
      </c>
      <c r="B728" s="50" t="str">
        <f t="shared" si="27"/>
        <v>296</v>
      </c>
      <c r="C728" s="151" t="s">
        <v>952</v>
      </c>
      <c r="D728" s="152" t="s">
        <v>736</v>
      </c>
      <c r="E728" s="151">
        <v>1</v>
      </c>
    </row>
    <row r="729" spans="1:5" customFormat="1" ht="15">
      <c r="A729" s="50" t="str">
        <f t="shared" si="26"/>
        <v>PHM</v>
      </c>
      <c r="B729" s="50" t="str">
        <f t="shared" si="27"/>
        <v>396</v>
      </c>
      <c r="C729" s="151" t="s">
        <v>953</v>
      </c>
      <c r="D729" s="152" t="s">
        <v>736</v>
      </c>
      <c r="E729" s="151">
        <v>1</v>
      </c>
    </row>
    <row r="730" spans="1:5" customFormat="1" ht="15">
      <c r="A730" s="50" t="str">
        <f t="shared" si="26"/>
        <v>PHM</v>
      </c>
      <c r="B730" s="50" t="str">
        <f t="shared" si="27"/>
        <v>402</v>
      </c>
      <c r="C730" s="151" t="s">
        <v>954</v>
      </c>
      <c r="D730" s="152" t="s">
        <v>955</v>
      </c>
      <c r="E730" s="151">
        <v>3</v>
      </c>
    </row>
    <row r="731" spans="1:5" customFormat="1" ht="15">
      <c r="A731" s="50" t="str">
        <f t="shared" si="26"/>
        <v>PHM</v>
      </c>
      <c r="B731" s="50" t="str">
        <f t="shared" si="27"/>
        <v>404</v>
      </c>
      <c r="C731" s="151" t="s">
        <v>956</v>
      </c>
      <c r="D731" s="152" t="s">
        <v>957</v>
      </c>
      <c r="E731" s="151">
        <v>3</v>
      </c>
    </row>
    <row r="732" spans="1:5" customFormat="1" ht="15">
      <c r="A732" s="50" t="str">
        <f t="shared" si="26"/>
        <v>PHM</v>
      </c>
      <c r="B732" s="50" t="str">
        <f t="shared" si="27"/>
        <v>407</v>
      </c>
      <c r="C732" s="151" t="s">
        <v>958</v>
      </c>
      <c r="D732" s="152" t="s">
        <v>959</v>
      </c>
      <c r="E732" s="151">
        <v>3</v>
      </c>
    </row>
    <row r="733" spans="1:5" customFormat="1" ht="15">
      <c r="A733" s="50" t="str">
        <f t="shared" si="26"/>
        <v>PHM</v>
      </c>
      <c r="B733" s="50" t="str">
        <f t="shared" si="27"/>
        <v>410</v>
      </c>
      <c r="C733" s="151" t="s">
        <v>960</v>
      </c>
      <c r="D733" s="152" t="s">
        <v>961</v>
      </c>
      <c r="E733" s="151">
        <v>2</v>
      </c>
    </row>
    <row r="734" spans="1:5" customFormat="1" ht="15">
      <c r="A734" s="50" t="str">
        <f t="shared" si="26"/>
        <v>PHM</v>
      </c>
      <c r="B734" s="50" t="str">
        <f t="shared" si="27"/>
        <v>413</v>
      </c>
      <c r="C734" s="151" t="s">
        <v>962</v>
      </c>
      <c r="D734" s="152" t="s">
        <v>963</v>
      </c>
      <c r="E734" s="151">
        <v>2</v>
      </c>
    </row>
    <row r="735" spans="1:5" customFormat="1" ht="15">
      <c r="A735" s="50" t="str">
        <f t="shared" si="26"/>
        <v>PHM</v>
      </c>
      <c r="B735" s="50" t="str">
        <f t="shared" si="27"/>
        <v>446</v>
      </c>
      <c r="C735" s="151" t="s">
        <v>1165</v>
      </c>
      <c r="D735" s="152" t="s">
        <v>649</v>
      </c>
      <c r="E735" s="151">
        <v>3</v>
      </c>
    </row>
    <row r="736" spans="1:5" customFormat="1" ht="15">
      <c r="A736" s="50" t="str">
        <f t="shared" si="26"/>
        <v>PHM</v>
      </c>
      <c r="B736" s="50" t="str">
        <f t="shared" si="27"/>
        <v>447</v>
      </c>
      <c r="C736" s="151" t="s">
        <v>964</v>
      </c>
      <c r="D736" s="152" t="s">
        <v>965</v>
      </c>
      <c r="E736" s="150">
        <v>4</v>
      </c>
    </row>
    <row r="737" spans="1:5" customFormat="1" ht="15">
      <c r="A737" s="50" t="str">
        <f t="shared" si="26"/>
        <v>PHM</v>
      </c>
      <c r="B737" s="50" t="str">
        <f t="shared" si="27"/>
        <v>448</v>
      </c>
      <c r="C737" s="151" t="s">
        <v>966</v>
      </c>
      <c r="D737" s="152" t="s">
        <v>967</v>
      </c>
      <c r="E737" s="150">
        <v>4</v>
      </c>
    </row>
    <row r="738" spans="1:5" customFormat="1" ht="15">
      <c r="A738" s="50" t="str">
        <f t="shared" si="26"/>
        <v>PHM</v>
      </c>
      <c r="B738" s="50" t="str">
        <f t="shared" si="27"/>
        <v>449</v>
      </c>
      <c r="C738" s="151" t="s">
        <v>1166</v>
      </c>
      <c r="D738" s="152" t="s">
        <v>698</v>
      </c>
      <c r="E738" s="158">
        <v>3</v>
      </c>
    </row>
    <row r="739" spans="1:5" customFormat="1" ht="15">
      <c r="A739" s="50" t="str">
        <f t="shared" si="26"/>
        <v>PHM</v>
      </c>
      <c r="B739" s="50" t="str">
        <f t="shared" si="27"/>
        <v>496</v>
      </c>
      <c r="C739" s="151" t="s">
        <v>968</v>
      </c>
      <c r="D739" s="152" t="s">
        <v>736</v>
      </c>
      <c r="E739" s="158">
        <v>1</v>
      </c>
    </row>
    <row r="740" spans="1:5" customFormat="1" ht="15">
      <c r="A740" s="50" t="str">
        <f t="shared" si="26"/>
        <v>PHM</v>
      </c>
      <c r="B740" s="50" t="str">
        <f t="shared" si="27"/>
        <v>497</v>
      </c>
      <c r="C740" s="151" t="s">
        <v>1167</v>
      </c>
      <c r="D740" s="152" t="s">
        <v>1168</v>
      </c>
      <c r="E740" s="150">
        <v>8</v>
      </c>
    </row>
    <row r="741" spans="1:5" customFormat="1" ht="15">
      <c r="A741" s="50" t="str">
        <f t="shared" si="26"/>
        <v>REM</v>
      </c>
      <c r="B741" s="50" t="str">
        <f t="shared" si="27"/>
        <v>400</v>
      </c>
      <c r="C741" s="151" t="s">
        <v>969</v>
      </c>
      <c r="D741" s="152" t="s">
        <v>970</v>
      </c>
      <c r="E741" s="150">
        <v>2</v>
      </c>
    </row>
    <row r="742" spans="1:5" customFormat="1" ht="15">
      <c r="A742" s="50" t="str">
        <f t="shared" si="26"/>
        <v xml:space="preserve">SE </v>
      </c>
      <c r="B742" s="50" t="str">
        <f t="shared" si="27"/>
        <v>445</v>
      </c>
      <c r="C742" s="151" t="s">
        <v>971</v>
      </c>
      <c r="D742" s="152" t="s">
        <v>972</v>
      </c>
      <c r="E742" s="150">
        <v>3</v>
      </c>
    </row>
    <row r="743" spans="1:5" customFormat="1" ht="15">
      <c r="A743" s="50" t="str">
        <f t="shared" si="26"/>
        <v>SOC</v>
      </c>
      <c r="B743" s="50" t="str">
        <f t="shared" si="27"/>
        <v>323</v>
      </c>
      <c r="C743" s="151" t="s">
        <v>973</v>
      </c>
      <c r="D743" s="152" t="s">
        <v>974</v>
      </c>
      <c r="E743" s="150">
        <v>1</v>
      </c>
    </row>
    <row r="744" spans="1:5" customFormat="1" ht="15">
      <c r="A744" s="50" t="str">
        <f t="shared" si="26"/>
        <v>SPM</v>
      </c>
      <c r="B744" s="50" t="str">
        <f t="shared" si="27"/>
        <v>200</v>
      </c>
      <c r="C744" s="151" t="s">
        <v>975</v>
      </c>
      <c r="D744" s="152" t="s">
        <v>976</v>
      </c>
      <c r="E744" s="150">
        <v>1</v>
      </c>
    </row>
    <row r="745" spans="1:5" customFormat="1" ht="15">
      <c r="A745" s="50" t="str">
        <f t="shared" si="26"/>
        <v>SPM</v>
      </c>
      <c r="B745" s="50" t="str">
        <f t="shared" si="27"/>
        <v>300</v>
      </c>
      <c r="C745" s="151" t="s">
        <v>977</v>
      </c>
      <c r="D745" s="152" t="s">
        <v>978</v>
      </c>
      <c r="E745" s="150">
        <v>1</v>
      </c>
    </row>
    <row r="746" spans="1:5" customFormat="1" ht="15">
      <c r="A746" s="50" t="str">
        <f t="shared" si="26"/>
        <v>SPM</v>
      </c>
      <c r="B746" s="50" t="str">
        <f t="shared" si="27"/>
        <v>302</v>
      </c>
      <c r="C746" s="151" t="s">
        <v>979</v>
      </c>
      <c r="D746" s="152" t="s">
        <v>980</v>
      </c>
      <c r="E746" s="150">
        <v>2</v>
      </c>
    </row>
    <row r="747" spans="1:5" customFormat="1" ht="15">
      <c r="A747" s="50" t="str">
        <f t="shared" si="26"/>
        <v>SPM</v>
      </c>
      <c r="B747" s="50" t="str">
        <f t="shared" si="27"/>
        <v>303</v>
      </c>
      <c r="C747" s="151" t="s">
        <v>1169</v>
      </c>
      <c r="D747" s="152" t="s">
        <v>1170</v>
      </c>
      <c r="E747" s="150">
        <v>1</v>
      </c>
    </row>
    <row r="748" spans="1:5" customFormat="1" ht="15">
      <c r="A748" s="50" t="str">
        <f t="shared" si="26"/>
        <v>SPM</v>
      </c>
      <c r="B748" s="50" t="str">
        <f t="shared" si="27"/>
        <v>413</v>
      </c>
      <c r="C748" s="151" t="s">
        <v>981</v>
      </c>
      <c r="D748" s="152" t="s">
        <v>982</v>
      </c>
      <c r="E748" s="150">
        <v>1</v>
      </c>
    </row>
    <row r="749" spans="1:5" customFormat="1" ht="15">
      <c r="A749" s="50" t="str">
        <f t="shared" si="26"/>
        <v>SPM</v>
      </c>
      <c r="B749" s="50" t="str">
        <f t="shared" si="27"/>
        <v>513</v>
      </c>
      <c r="C749" s="151" t="s">
        <v>1171</v>
      </c>
      <c r="D749" s="152" t="s">
        <v>1172</v>
      </c>
      <c r="E749" s="158">
        <v>2</v>
      </c>
    </row>
    <row r="750" spans="1:5" customFormat="1" ht="15">
      <c r="A750" s="50" t="str">
        <f t="shared" si="26"/>
        <v>STA</v>
      </c>
      <c r="B750" s="50" t="str">
        <f t="shared" si="27"/>
        <v>423</v>
      </c>
      <c r="C750" s="151" t="s">
        <v>983</v>
      </c>
      <c r="D750" s="152" t="s">
        <v>984</v>
      </c>
      <c r="E750" s="150">
        <v>3</v>
      </c>
    </row>
    <row r="751" spans="1:5" customFormat="1" ht="15">
      <c r="A751" s="50" t="str">
        <f t="shared" si="26"/>
        <v>SUR</v>
      </c>
      <c r="B751" s="50" t="str">
        <f t="shared" si="27"/>
        <v>251</v>
      </c>
      <c r="C751" s="151" t="s">
        <v>985</v>
      </c>
      <c r="D751" s="152" t="s">
        <v>986</v>
      </c>
      <c r="E751" s="150">
        <v>2</v>
      </c>
    </row>
    <row r="752" spans="1:5" customFormat="1" ht="15">
      <c r="A752" s="50" t="str">
        <f t="shared" si="26"/>
        <v>SUR</v>
      </c>
      <c r="B752" s="50" t="str">
        <f t="shared" si="27"/>
        <v>252</v>
      </c>
      <c r="C752" s="151" t="s">
        <v>1173</v>
      </c>
      <c r="D752" s="152" t="s">
        <v>986</v>
      </c>
      <c r="E752" s="151">
        <v>4</v>
      </c>
    </row>
    <row r="753" spans="1:5" customFormat="1" ht="15">
      <c r="A753" s="50" t="str">
        <f t="shared" si="26"/>
        <v>SUR</v>
      </c>
      <c r="B753" s="50" t="str">
        <f t="shared" si="27"/>
        <v>351</v>
      </c>
      <c r="C753" s="151" t="s">
        <v>1174</v>
      </c>
      <c r="D753" s="152" t="s">
        <v>1175</v>
      </c>
      <c r="E753" s="151">
        <v>4</v>
      </c>
    </row>
    <row r="754" spans="1:5" customFormat="1" ht="15">
      <c r="A754" s="50" t="str">
        <f t="shared" si="26"/>
        <v>SUR</v>
      </c>
      <c r="B754" s="50" t="str">
        <f t="shared" si="27"/>
        <v>352</v>
      </c>
      <c r="C754" s="151" t="s">
        <v>1176</v>
      </c>
      <c r="D754" s="152" t="s">
        <v>1175</v>
      </c>
      <c r="E754" s="151">
        <v>4</v>
      </c>
    </row>
    <row r="755" spans="1:5" customFormat="1" ht="15">
      <c r="A755" s="50" t="str">
        <f t="shared" si="26"/>
        <v>SUR</v>
      </c>
      <c r="B755" s="50" t="str">
        <f t="shared" si="27"/>
        <v>508</v>
      </c>
      <c r="C755" s="151" t="s">
        <v>1177</v>
      </c>
      <c r="D755" s="152" t="s">
        <v>1178</v>
      </c>
      <c r="E755" s="150">
        <v>4</v>
      </c>
    </row>
    <row r="756" spans="1:5" customFormat="1" ht="15">
      <c r="A756" s="50" t="str">
        <f t="shared" si="26"/>
        <v>SUR</v>
      </c>
      <c r="B756" s="50" t="str">
        <f t="shared" si="27"/>
        <v>509</v>
      </c>
      <c r="C756" s="151" t="s">
        <v>1179</v>
      </c>
      <c r="D756" s="152" t="s">
        <v>1180</v>
      </c>
      <c r="E756" s="150">
        <v>3</v>
      </c>
    </row>
    <row r="757" spans="1:5" customFormat="1" ht="15">
      <c r="A757" s="50" t="str">
        <f t="shared" si="26"/>
        <v>SUR</v>
      </c>
      <c r="B757" s="50" t="str">
        <f t="shared" si="27"/>
        <v>708</v>
      </c>
      <c r="C757" s="151" t="s">
        <v>1181</v>
      </c>
      <c r="D757" s="152" t="s">
        <v>1182</v>
      </c>
      <c r="E757" s="158">
        <v>3</v>
      </c>
    </row>
    <row r="758" spans="1:5" customFormat="1" ht="15">
      <c r="A758" s="50" t="str">
        <f t="shared" si="26"/>
        <v>SUR</v>
      </c>
      <c r="B758" s="50" t="str">
        <f t="shared" si="27"/>
        <v>709</v>
      </c>
      <c r="C758" s="151" t="s">
        <v>1183</v>
      </c>
      <c r="D758" s="152" t="s">
        <v>1184</v>
      </c>
      <c r="E758" s="158">
        <v>3</v>
      </c>
    </row>
    <row r="759" spans="1:5" customFormat="1" ht="15">
      <c r="A759" s="50" t="str">
        <f t="shared" si="26"/>
        <v>TOU</v>
      </c>
      <c r="B759" s="50" t="str">
        <f t="shared" si="27"/>
        <v>151</v>
      </c>
      <c r="C759" s="151" t="s">
        <v>987</v>
      </c>
      <c r="D759" s="152" t="s">
        <v>988</v>
      </c>
      <c r="E759" s="158">
        <v>2</v>
      </c>
    </row>
    <row r="760" spans="1:5" customFormat="1" ht="15">
      <c r="A760" s="50" t="str">
        <f t="shared" si="26"/>
        <v>TOU</v>
      </c>
      <c r="B760" s="50" t="str">
        <f t="shared" si="27"/>
        <v>296</v>
      </c>
      <c r="C760" s="151" t="s">
        <v>989</v>
      </c>
      <c r="D760" s="152" t="s">
        <v>736</v>
      </c>
      <c r="E760" s="158">
        <v>1</v>
      </c>
    </row>
    <row r="761" spans="1:5" customFormat="1" ht="15">
      <c r="A761" s="50" t="str">
        <f t="shared" si="26"/>
        <v>TOU</v>
      </c>
      <c r="B761" s="50" t="str">
        <f t="shared" si="27"/>
        <v>348</v>
      </c>
      <c r="C761" s="151" t="s">
        <v>990</v>
      </c>
      <c r="D761" s="152" t="s">
        <v>738</v>
      </c>
      <c r="E761" s="158">
        <v>5</v>
      </c>
    </row>
    <row r="762" spans="1:5" customFormat="1" ht="15">
      <c r="A762" s="50" t="str">
        <f t="shared" si="26"/>
        <v>TOU</v>
      </c>
      <c r="B762" s="50" t="str">
        <f t="shared" si="27"/>
        <v>349</v>
      </c>
      <c r="C762" s="151" t="s">
        <v>991</v>
      </c>
      <c r="D762" s="152" t="s">
        <v>649</v>
      </c>
      <c r="E762" s="158">
        <v>1</v>
      </c>
    </row>
    <row r="763" spans="1:5" customFormat="1" ht="15">
      <c r="A763" s="50" t="str">
        <f t="shared" si="26"/>
        <v>TOU</v>
      </c>
      <c r="B763" s="50" t="str">
        <f t="shared" si="27"/>
        <v>361</v>
      </c>
      <c r="C763" s="151" t="s">
        <v>992</v>
      </c>
      <c r="D763" s="152" t="s">
        <v>993</v>
      </c>
      <c r="E763" s="151">
        <v>2</v>
      </c>
    </row>
    <row r="764" spans="1:5" customFormat="1" ht="15">
      <c r="A764" s="50" t="str">
        <f t="shared" si="26"/>
        <v>TOU</v>
      </c>
      <c r="B764" s="50" t="str">
        <f t="shared" si="27"/>
        <v>362</v>
      </c>
      <c r="C764" s="151" t="s">
        <v>994</v>
      </c>
      <c r="D764" s="152" t="s">
        <v>995</v>
      </c>
      <c r="E764" s="151">
        <v>2</v>
      </c>
    </row>
    <row r="765" spans="1:5" customFormat="1" ht="15">
      <c r="A765" s="50" t="str">
        <f t="shared" si="26"/>
        <v>TOU</v>
      </c>
      <c r="B765" s="50" t="str">
        <f t="shared" si="27"/>
        <v>364</v>
      </c>
      <c r="C765" s="151" t="s">
        <v>996</v>
      </c>
      <c r="D765" s="152" t="s">
        <v>997</v>
      </c>
      <c r="E765" s="151">
        <v>3</v>
      </c>
    </row>
    <row r="766" spans="1:5" customFormat="1" ht="15">
      <c r="A766" s="50" t="str">
        <f t="shared" si="26"/>
        <v>TOU</v>
      </c>
      <c r="B766" s="50" t="str">
        <f t="shared" si="27"/>
        <v>396</v>
      </c>
      <c r="C766" s="151" t="s">
        <v>998</v>
      </c>
      <c r="D766" s="152" t="s">
        <v>736</v>
      </c>
      <c r="E766" s="151">
        <v>1</v>
      </c>
    </row>
    <row r="767" spans="1:5" customFormat="1" ht="15">
      <c r="A767" s="50" t="str">
        <f t="shared" si="26"/>
        <v>TOU</v>
      </c>
      <c r="B767" s="50" t="str">
        <f t="shared" si="27"/>
        <v>399</v>
      </c>
      <c r="C767" s="151" t="s">
        <v>999</v>
      </c>
      <c r="D767" s="152" t="s">
        <v>698</v>
      </c>
      <c r="E767" s="151">
        <v>5</v>
      </c>
    </row>
    <row r="768" spans="1:5" customFormat="1" ht="15">
      <c r="A768" s="50" t="str">
        <f t="shared" si="26"/>
        <v>TOU</v>
      </c>
      <c r="B768" s="50" t="str">
        <f t="shared" si="27"/>
        <v>404</v>
      </c>
      <c r="C768" s="151" t="s">
        <v>1000</v>
      </c>
      <c r="D768" s="152" t="s">
        <v>1001</v>
      </c>
      <c r="E768" s="151">
        <v>3</v>
      </c>
    </row>
    <row r="769" spans="1:13" customFormat="1" ht="15">
      <c r="A769" s="50" t="str">
        <f t="shared" si="26"/>
        <v>TOU</v>
      </c>
      <c r="B769" s="50" t="str">
        <f t="shared" si="27"/>
        <v>405</v>
      </c>
      <c r="C769" s="151" t="s">
        <v>1002</v>
      </c>
      <c r="D769" s="152" t="s">
        <v>1003</v>
      </c>
      <c r="E769" s="158">
        <v>2</v>
      </c>
    </row>
    <row r="770" spans="1:13" customFormat="1" ht="15">
      <c r="A770" s="50" t="str">
        <f t="shared" si="26"/>
        <v>TOU</v>
      </c>
      <c r="B770" s="50" t="str">
        <f t="shared" si="27"/>
        <v>411</v>
      </c>
      <c r="C770" s="151" t="s">
        <v>1004</v>
      </c>
      <c r="D770" s="152" t="s">
        <v>1005</v>
      </c>
      <c r="E770" s="158">
        <v>2</v>
      </c>
    </row>
    <row r="771" spans="1:13" customFormat="1" ht="15">
      <c r="A771" s="50" t="str">
        <f t="shared" si="26"/>
        <v>TOU</v>
      </c>
      <c r="B771" s="50" t="str">
        <f t="shared" si="27"/>
        <v>431</v>
      </c>
      <c r="C771" s="151" t="s">
        <v>1006</v>
      </c>
      <c r="D771" s="152" t="s">
        <v>1007</v>
      </c>
      <c r="E771" s="158">
        <v>2</v>
      </c>
    </row>
    <row r="772" spans="1:13" customFormat="1" ht="15">
      <c r="A772" s="50" t="str">
        <f t="shared" si="26"/>
        <v>TOU</v>
      </c>
      <c r="B772" s="50" t="str">
        <f t="shared" si="27"/>
        <v>448</v>
      </c>
      <c r="C772" s="151" t="s">
        <v>1008</v>
      </c>
      <c r="D772" s="152" t="s">
        <v>1009</v>
      </c>
      <c r="E772" s="158">
        <v>5</v>
      </c>
    </row>
    <row r="773" spans="1:13" customFormat="1" ht="15">
      <c r="A773" s="50" t="str">
        <f t="shared" si="26"/>
        <v>TOU</v>
      </c>
      <c r="B773" s="50" t="str">
        <f t="shared" si="27"/>
        <v>449</v>
      </c>
      <c r="C773" s="151" t="s">
        <v>1010</v>
      </c>
      <c r="D773" s="152" t="s">
        <v>1011</v>
      </c>
      <c r="E773" s="158">
        <v>5</v>
      </c>
    </row>
    <row r="774" spans="1:13" customFormat="1" ht="15">
      <c r="A774" s="50" t="str">
        <f t="shared" si="26"/>
        <v>TOU</v>
      </c>
      <c r="B774" s="50" t="str">
        <f t="shared" si="27"/>
        <v>496</v>
      </c>
      <c r="C774" s="151" t="s">
        <v>1012</v>
      </c>
      <c r="D774" s="152" t="s">
        <v>736</v>
      </c>
      <c r="E774" s="158">
        <v>1</v>
      </c>
    </row>
    <row r="775" spans="1:13" customFormat="1" ht="15">
      <c r="A775" s="50" t="str">
        <f t="shared" si="26"/>
        <v>THR</v>
      </c>
      <c r="B775" s="50" t="str">
        <f t="shared" si="27"/>
        <v>201</v>
      </c>
      <c r="C775" s="151" t="s">
        <v>1185</v>
      </c>
      <c r="D775" s="152" t="s">
        <v>1186</v>
      </c>
      <c r="E775" s="151">
        <v>3</v>
      </c>
    </row>
    <row r="776" spans="1:13" customFormat="1" ht="15">
      <c r="A776" s="50" t="str">
        <f t="shared" si="26"/>
        <v>UIU</v>
      </c>
      <c r="B776" s="50" t="str">
        <f t="shared" si="27"/>
        <v>101</v>
      </c>
      <c r="C776" s="151" t="s">
        <v>1013</v>
      </c>
      <c r="D776" s="152" t="s">
        <v>1014</v>
      </c>
      <c r="E776" s="158">
        <v>3</v>
      </c>
    </row>
    <row r="777" spans="1:13" customFormat="1" ht="15">
      <c r="A777" s="50" t="str">
        <f t="shared" si="26"/>
        <v>UIU</v>
      </c>
      <c r="B777" s="50" t="str">
        <f t="shared" si="27"/>
        <v>211</v>
      </c>
      <c r="C777" s="151" t="s">
        <v>1015</v>
      </c>
      <c r="D777" s="152" t="s">
        <v>1016</v>
      </c>
      <c r="E777" s="158">
        <v>4</v>
      </c>
    </row>
    <row r="778" spans="1:13" customFormat="1" ht="15">
      <c r="A778" s="50" t="str">
        <f t="shared" si="26"/>
        <v>UIU</v>
      </c>
      <c r="B778" s="50" t="str">
        <f t="shared" si="27"/>
        <v>303</v>
      </c>
      <c r="C778" s="151" t="s">
        <v>1017</v>
      </c>
      <c r="D778" s="152" t="s">
        <v>1018</v>
      </c>
      <c r="E778" s="151">
        <v>3</v>
      </c>
    </row>
    <row r="779" spans="1:13" customFormat="1" ht="15">
      <c r="A779" s="50" t="str">
        <f t="shared" si="26"/>
        <v>UIU</v>
      </c>
      <c r="B779" s="50" t="str">
        <f t="shared" si="27"/>
        <v>301</v>
      </c>
      <c r="C779" s="151" t="s">
        <v>1187</v>
      </c>
      <c r="D779" s="152" t="s">
        <v>1188</v>
      </c>
      <c r="E779" s="158">
        <v>3</v>
      </c>
    </row>
    <row r="780" spans="1:13" customFormat="1" ht="15">
      <c r="A780" s="50" t="str">
        <f t="shared" si="26"/>
        <v>UIU</v>
      </c>
      <c r="B780" s="50" t="str">
        <f t="shared" si="27"/>
        <v>254</v>
      </c>
      <c r="C780" s="151" t="s">
        <v>1189</v>
      </c>
      <c r="D780" s="152" t="s">
        <v>1190</v>
      </c>
      <c r="E780" s="158">
        <v>3</v>
      </c>
    </row>
    <row r="781" spans="1:13" customFormat="1" ht="15">
      <c r="A781" s="50" t="s">
        <v>1236</v>
      </c>
      <c r="B781" s="50">
        <v>335</v>
      </c>
      <c r="C781" s="151" t="s">
        <v>1237</v>
      </c>
      <c r="D781" s="152" t="s">
        <v>1238</v>
      </c>
      <c r="E781" s="158">
        <v>2</v>
      </c>
    </row>
    <row r="782" spans="1:13" s="53" customFormat="1">
      <c r="A782" s="50" t="str">
        <f t="shared" si="26"/>
        <v>STA</v>
      </c>
      <c r="B782" s="50" t="str">
        <f t="shared" si="27"/>
        <v>571</v>
      </c>
      <c r="C782" s="51" t="s">
        <v>536</v>
      </c>
      <c r="D782" s="52" t="s">
        <v>537</v>
      </c>
      <c r="E782" s="50">
        <v>2</v>
      </c>
      <c r="F782" s="50"/>
      <c r="G782" s="50"/>
      <c r="H782" s="50"/>
      <c r="I782" s="50"/>
      <c r="J782" s="50"/>
      <c r="K782" s="50"/>
      <c r="L782" s="50"/>
      <c r="M782" s="50"/>
    </row>
    <row r="783" spans="1:13" s="53" customFormat="1">
      <c r="A783" s="50"/>
      <c r="B783" s="50"/>
      <c r="C783" s="51"/>
      <c r="E783" s="50"/>
      <c r="F783" s="50"/>
      <c r="G783" s="50"/>
      <c r="H783" s="50"/>
      <c r="I783" s="50"/>
      <c r="J783" s="50"/>
      <c r="K783" s="50"/>
      <c r="L783" s="50"/>
      <c r="M783" s="50"/>
    </row>
    <row r="784" spans="1:13" s="53" customFormat="1">
      <c r="A784" s="50"/>
      <c r="B784" s="50"/>
      <c r="C784" s="51"/>
      <c r="E784" s="50"/>
      <c r="F784" s="50"/>
      <c r="G784" s="50"/>
      <c r="H784" s="50"/>
      <c r="I784" s="50"/>
      <c r="J784" s="50"/>
      <c r="K784" s="50"/>
      <c r="L784" s="50"/>
      <c r="M784" s="50"/>
    </row>
  </sheetData>
  <mergeCells count="5">
    <mergeCell ref="D1:D2"/>
    <mergeCell ref="E1:E2"/>
    <mergeCell ref="F1:F2"/>
    <mergeCell ref="G1:G2"/>
    <mergeCell ref="M1:M2"/>
  </mergeCells>
  <conditionalFormatting sqref="D8:D142">
    <cfRule type="expression" dxfId="10" priority="11" stopIfTrue="1">
      <formula>C8&gt;0</formula>
    </cfRule>
  </conditionalFormatting>
  <conditionalFormatting sqref="D4:D7">
    <cfRule type="expression" dxfId="9" priority="10" stopIfTrue="1">
      <formula>C4&gt;0</formula>
    </cfRule>
  </conditionalFormatting>
  <conditionalFormatting sqref="D8:D142">
    <cfRule type="expression" dxfId="8" priority="9" stopIfTrue="1">
      <formula>C8&gt;0</formula>
    </cfRule>
  </conditionalFormatting>
  <conditionalFormatting sqref="D4:D7">
    <cfRule type="expression" dxfId="7" priority="8" stopIfTrue="1">
      <formula>C4&gt;0</formula>
    </cfRule>
  </conditionalFormatting>
  <conditionalFormatting sqref="D143:D170">
    <cfRule type="expression" dxfId="6" priority="7" stopIfTrue="1">
      <formula>C143&gt;0</formula>
    </cfRule>
  </conditionalFormatting>
  <conditionalFormatting sqref="D175:D207 D782">
    <cfRule type="expression" dxfId="5" priority="6" stopIfTrue="1">
      <formula>C175&gt;0</formula>
    </cfRule>
  </conditionalFormatting>
  <conditionalFormatting sqref="D171:D174">
    <cfRule type="expression" dxfId="4" priority="5" stopIfTrue="1">
      <formula>C171&gt;0</formula>
    </cfRule>
  </conditionalFormatting>
  <conditionalFormatting sqref="D206">
    <cfRule type="expression" dxfId="3" priority="4" stopIfTrue="1">
      <formula>C206&gt;0</formula>
    </cfRule>
  </conditionalFormatting>
  <conditionalFormatting sqref="D213:D437">
    <cfRule type="expression" dxfId="2" priority="3" stopIfTrue="1">
      <formula>C213&gt;0</formula>
    </cfRule>
  </conditionalFormatting>
  <conditionalFormatting sqref="D213:D437">
    <cfRule type="expression" dxfId="1" priority="2" stopIfTrue="1">
      <formula>C213&gt;0</formula>
    </cfRule>
  </conditionalFormatting>
  <conditionalFormatting sqref="D213:D437">
    <cfRule type="expression" dxfId="0" priority="1" stopIfTrue="1">
      <formula>C213&gt;0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2020-10-02T02:10:14Z</cp:lastPrinted>
  <dcterms:created xsi:type="dcterms:W3CDTF">2009-04-20T08:11:00Z</dcterms:created>
  <dcterms:modified xsi:type="dcterms:W3CDTF">2020-10-02T02:10:43Z</dcterms:modified>
</cp:coreProperties>
</file>